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2465"/>
  </bookViews>
  <sheets>
    <sheet name="封面" sheetId="7" r:id="rId1"/>
    <sheet name="基本资料" sheetId="6" r:id="rId2"/>
    <sheet name="采购（支出）" sheetId="2" r:id="rId3"/>
    <sheet name="销售（收入）" sheetId="5" r:id="rId4"/>
    <sheet name="库存表利润" sheetId="1" r:id="rId5"/>
  </sheets>
  <externalReferences>
    <externalReference r:id="rId6"/>
  </externalReferences>
  <definedNames>
    <definedName name="_xlnm._FilterDatabase" localSheetId="2" hidden="1">'采购（支出）'!$B$3:$L$31</definedName>
    <definedName name="_xlnm._FilterDatabase" localSheetId="1" hidden="1">基本资料!$D$1:$F$89</definedName>
    <definedName name="_xlnm._FilterDatabase" localSheetId="4" hidden="1">库存表利润!$B$3:$L$23</definedName>
    <definedName name="_xlnm._FilterDatabase" localSheetId="3" hidden="1">'销售（收入）'!$B$3:$K$23</definedName>
    <definedName name="aa">[1]XL4Poppy!$C$39</definedName>
    <definedName name="CL" localSheetId="1">基本资料!$F:$F</definedName>
    <definedName name="CL">基本资料!$F:$F</definedName>
    <definedName name="CPTH" localSheetId="1">基本资料!$D:$D</definedName>
    <definedName name="CPTH">基本资料!$B:$B</definedName>
    <definedName name="JBZL" localSheetId="1">基本资料!$B:$F</definedName>
    <definedName name="JBZL">基本资料!$B:$F</definedName>
    <definedName name="Z_1169BA33_04B0_4E66_86F8_44F41C46A0E6_.wvu.PrintArea" hidden="1">#REF!</definedName>
    <definedName name="Z_1169BA33_04B0_4E66_86F8_44F41C46A0E6_.wvu.Rows" hidden="1">#REF!</definedName>
    <definedName name="Z_1439CFC5_6F55_4CB2_9A54_E02E417F709D_.wvu.Cols" hidden="1">#REF!,#REF!,#REF!</definedName>
    <definedName name="Z_1439CFC5_6F55_4CB2_9A54_E02E417F709D_.wvu.PrintArea" hidden="1">#REF!</definedName>
    <definedName name="Z_1439CFC5_6F55_4CB2_9A54_E02E417F709D_.wvu.Rows" hidden="1">#REF!</definedName>
    <definedName name="Z_309508A6_ECAE_4833_8B35_256D991B5337_.wvu.Cols" hidden="1">#REF!</definedName>
    <definedName name="Z_309508A6_ECAE_4833_8B35_256D991B5337_.wvu.PrintArea" hidden="1">#REF!</definedName>
    <definedName name="Z_309508A6_ECAE_4833_8B35_256D991B5337_.wvu.PrintTitles" hidden="1">#REF!</definedName>
    <definedName name="Z_309508A6_ECAE_4833_8B35_256D991B5337_.wvu.Rows" hidden="1">#REF!</definedName>
    <definedName name="Z_388D509F_C5DB_42BC_9E07_DEE0455E7F88_.wvu.Cols" hidden="1">#REF!,#REF!,#REF!</definedName>
    <definedName name="Z_388D509F_C5DB_42BC_9E07_DEE0455E7F88_.wvu.PrintArea" hidden="1">#REF!</definedName>
    <definedName name="Z_388D509F_C5DB_42BC_9E07_DEE0455E7F88_.wvu.Rows" hidden="1">#REF!</definedName>
    <definedName name="Z_4CF423B6_B5C5_441B_B3CC_F9E090226EA2_.wvu.PrintArea" hidden="1">#REF!</definedName>
    <definedName name="Z_4CF423B6_B5C5_441B_B3CC_F9E090226EA2_.wvu.Rows" hidden="1">#REF!</definedName>
    <definedName name="Z_580E9C95_D9F8_4765_9468_04676315F8B1_.wvu.Cols" hidden="1">#REF!,#REF!</definedName>
    <definedName name="Z_580E9C95_D9F8_4765_9468_04676315F8B1_.wvu.PrintArea" hidden="1">#REF!</definedName>
    <definedName name="Z_580E9C95_D9F8_4765_9468_04676315F8B1_.wvu.PrintTitles" hidden="1">#REF!</definedName>
    <definedName name="Z_580E9C95_D9F8_4765_9468_04676315F8B1_.wvu.Rows" hidden="1">#REF!</definedName>
    <definedName name="Z_6254003D_4DA4_4505_A3F8_379AC8230DD0_.wvu.PrintArea" hidden="1">#REF!</definedName>
    <definedName name="Z_6254003D_4DA4_4505_A3F8_379AC8230DD0_.wvu.Rows" hidden="1">#REF!</definedName>
    <definedName name="Z_682BD5EE_3537_424C_94DB_84C6E86946C4_.wvu.Cols" hidden="1">#REF!,#REF!,#REF!</definedName>
    <definedName name="Z_682BD5EE_3537_424C_94DB_84C6E86946C4_.wvu.PrintArea" hidden="1">#REF!</definedName>
    <definedName name="Z_682BD5EE_3537_424C_94DB_84C6E86946C4_.wvu.Rows" hidden="1">#REF!</definedName>
    <definedName name="Z_967439F2_5965_4CFF_A4EC_FCB2C2FA89C6_.wvu.PrintArea" hidden="1">#REF!</definedName>
    <definedName name="Z_967439F2_5965_4CFF_A4EC_FCB2C2FA89C6_.wvu.Rows" hidden="1">#REF!</definedName>
    <definedName name="Z_C28B0394_602C_4920_BBE9_3BB0D3C1F3E6_.wvu.Cols" hidden="1">#REF!</definedName>
    <definedName name="Z_C28B0394_602C_4920_BBE9_3BB0D3C1F3E6_.wvu.PrintArea" hidden="1">#REF!</definedName>
    <definedName name="Z_C28B0394_602C_4920_BBE9_3BB0D3C1F3E6_.wvu.Rows" hidden="1">#REF!</definedName>
    <definedName name="Z_F760991A_F0EF_42A0_AE41_BF771D256CCE_.wvu.Cols" hidden="1">#REF!,#REF!</definedName>
    <definedName name="Z_F760991A_F0EF_42A0_AE41_BF771D256CCE_.wvu.PrintArea" hidden="1">#REF!</definedName>
    <definedName name="Z_F760991A_F0EF_42A0_AE41_BF771D256CCE_.wvu.PrintTitles" hidden="1">#REF!</definedName>
    <definedName name="Z_F760991A_F0EF_42A0_AE41_BF771D256CCE_.wvu.Rows" hidden="1">#REF!</definedName>
  </definedName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G2" authorId="0">
      <text>
        <r>
          <rPr>
            <b/>
            <sz val="9"/>
            <rFont val="宋体"/>
            <charset val="134"/>
          </rPr>
          <t>这里可以修改查询日期</t>
        </r>
        <r>
          <rPr>
            <sz val="9"/>
            <rFont val="宋体"/>
            <charset val="134"/>
          </rPr>
          <t xml:space="preserve">
</t>
        </r>
      </text>
    </comment>
    <comment ref="I2" authorId="0">
      <text>
        <r>
          <rPr>
            <b/>
            <sz val="9"/>
            <rFont val="宋体"/>
            <charset val="134"/>
          </rPr>
          <t>这里可以修改查询日期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<sst xmlns="http://schemas.openxmlformats.org/spreadsheetml/2006/main" count="137" uniqueCount="83">
  <si>
    <t>产品编号</t>
  </si>
  <si>
    <t>产品名称</t>
  </si>
  <si>
    <t>规格</t>
  </si>
  <si>
    <t>颜色</t>
  </si>
  <si>
    <t>单位</t>
  </si>
  <si>
    <t>编号1</t>
  </si>
  <si>
    <t>产品1</t>
  </si>
  <si>
    <t>20*30*25</t>
  </si>
  <si>
    <t>颜色1</t>
  </si>
  <si>
    <t>套</t>
  </si>
  <si>
    <t>编号2</t>
  </si>
  <si>
    <t>产品2</t>
  </si>
  <si>
    <t>20*30*26</t>
  </si>
  <si>
    <t>颜色2</t>
  </si>
  <si>
    <t>台</t>
  </si>
  <si>
    <t>编号3</t>
  </si>
  <si>
    <t>产品3</t>
  </si>
  <si>
    <t>20*30*27</t>
  </si>
  <si>
    <t>颜色3</t>
  </si>
  <si>
    <t>编号4</t>
  </si>
  <si>
    <t>产品4</t>
  </si>
  <si>
    <t>20*30*28</t>
  </si>
  <si>
    <t>颜色4</t>
  </si>
  <si>
    <t>编号5</t>
  </si>
  <si>
    <t>产品5</t>
  </si>
  <si>
    <t>20*30*29</t>
  </si>
  <si>
    <t>颜色5</t>
  </si>
  <si>
    <t>编号6</t>
  </si>
  <si>
    <t>产品6</t>
  </si>
  <si>
    <t>20*30*30</t>
  </si>
  <si>
    <t>颜色6</t>
  </si>
  <si>
    <t>编号7</t>
  </si>
  <si>
    <t>产品7</t>
  </si>
  <si>
    <t>20*30*31</t>
  </si>
  <si>
    <t>颜色7</t>
  </si>
  <si>
    <t>编号8</t>
  </si>
  <si>
    <t>产品8</t>
  </si>
  <si>
    <t>20*30*32</t>
  </si>
  <si>
    <t>颜色8</t>
  </si>
  <si>
    <t>编号9</t>
  </si>
  <si>
    <t>产品9</t>
  </si>
  <si>
    <t>20*30*33</t>
  </si>
  <si>
    <t>颜色9</t>
  </si>
  <si>
    <t>编号10</t>
  </si>
  <si>
    <t>产品10</t>
  </si>
  <si>
    <t>20*30*34</t>
  </si>
  <si>
    <t>颜色10</t>
  </si>
  <si>
    <t>*</t>
  </si>
  <si>
    <t>采购记录表</t>
  </si>
  <si>
    <t>日期</t>
  </si>
  <si>
    <t>采购数量</t>
  </si>
  <si>
    <t>采购单价</t>
  </si>
  <si>
    <t>采购金额</t>
  </si>
  <si>
    <t>入库单号</t>
  </si>
  <si>
    <t>供应商</t>
  </si>
  <si>
    <t>联系人/电话</t>
  </si>
  <si>
    <t>单号1</t>
  </si>
  <si>
    <t>单号2</t>
  </si>
  <si>
    <t>单号3</t>
  </si>
  <si>
    <t>单号4</t>
  </si>
  <si>
    <t>单号5</t>
  </si>
  <si>
    <t>单号6</t>
  </si>
  <si>
    <t>单号7</t>
  </si>
  <si>
    <t>单号8</t>
  </si>
  <si>
    <t>单号9</t>
  </si>
  <si>
    <t>单号10</t>
  </si>
  <si>
    <t>销售记录表</t>
  </si>
  <si>
    <t>销售数量</t>
  </si>
  <si>
    <t>销售单价</t>
  </si>
  <si>
    <t>销售金额</t>
  </si>
  <si>
    <t>销售员</t>
  </si>
  <si>
    <t>备注</t>
  </si>
  <si>
    <t>库存利润表</t>
  </si>
  <si>
    <t>录入需要查询的日期</t>
  </si>
  <si>
    <t>开始日期</t>
  </si>
  <si>
    <t>结束日期</t>
  </si>
  <si>
    <t>上期结存</t>
  </si>
  <si>
    <t>本月采购数</t>
  </si>
  <si>
    <t>本月采购金额</t>
  </si>
  <si>
    <t>本月销售数</t>
  </si>
  <si>
    <t>本月销售金额</t>
  </si>
  <si>
    <t>本期结存</t>
  </si>
  <si>
    <t>本期销售利润</t>
  </si>
</sst>
</file>

<file path=xl/styles.xml><?xml version="1.0" encoding="utf-8"?>
<styleSheet xmlns="http://schemas.openxmlformats.org/spreadsheetml/2006/main">
  <numFmts count="11">
    <numFmt numFmtId="176" formatCode="yyyy/m/d;@"/>
    <numFmt numFmtId="177" formatCode="0_);[Red]\(0\)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8" formatCode="\¥#,##0.00;\¥\-#,##0.00"/>
    <numFmt numFmtId="44" formatCode="_ &quot;￥&quot;* #,##0.00_ ;_ &quot;￥&quot;* \-#,##0.00_ ;_ &quot;￥&quot;* &quot;-&quot;??_ ;_ @_ "/>
    <numFmt numFmtId="179" formatCode="000"/>
    <numFmt numFmtId="180" formatCode="0_ "/>
    <numFmt numFmtId="181" formatCode="0000000"/>
    <numFmt numFmtId="182" formatCode="_ \¥* #,##0.00_ ;_ \¥* \-#,##0.00_ ;_ \¥* &quot;-&quot;??_ ;_ @_ "/>
  </numFmts>
  <fonts count="35">
    <font>
      <sz val="12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6"/>
      <color theme="1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20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9" tint="0.599993896298105"/>
        <bgColor theme="4" tint="0.79998168889431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theme="4" tint="0.799981688894314"/>
      </patternFill>
    </fill>
    <fill>
      <patternFill patternType="solid">
        <fgColor theme="9" tint="0.399975585192419"/>
        <bgColor theme="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9" tint="0.599963377788629"/>
      </left>
      <right/>
      <top style="thin">
        <color theme="9" tint="0.599963377788629"/>
      </top>
      <bottom/>
      <diagonal/>
    </border>
    <border>
      <left/>
      <right/>
      <top style="thin">
        <color theme="9" tint="0.599963377788629"/>
      </top>
      <bottom/>
      <diagonal/>
    </border>
    <border>
      <left style="thin">
        <color theme="9" tint="0.599963377788629"/>
      </left>
      <right/>
      <top/>
      <bottom/>
      <diagonal/>
    </border>
    <border>
      <left style="thin">
        <color theme="9" tint="0.599963377788629"/>
      </left>
      <right/>
      <top/>
      <bottom style="thin">
        <color theme="9" tint="0.599963377788629"/>
      </bottom>
      <diagonal/>
    </border>
    <border>
      <left/>
      <right/>
      <top/>
      <bottom style="thin">
        <color theme="9" tint="0.599963377788629"/>
      </bottom>
      <diagonal/>
    </border>
    <border>
      <left/>
      <right style="thin">
        <color theme="9" tint="0.599963377788629"/>
      </right>
      <top style="thin">
        <color theme="9" tint="0.599963377788629"/>
      </top>
      <bottom/>
      <diagonal/>
    </border>
    <border>
      <left/>
      <right style="thin">
        <color theme="9" tint="0.599963377788629"/>
      </right>
      <top/>
      <bottom/>
      <diagonal/>
    </border>
    <border>
      <left/>
      <right style="thin">
        <color theme="9" tint="0.599963377788629"/>
      </right>
      <top/>
      <bottom style="thin">
        <color theme="9" tint="0.599963377788629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" fillId="13" borderId="12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2" borderId="13" applyNumberFormat="0" applyFont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32" fillId="11" borderId="18" applyNumberFormat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27" fillId="24" borderId="16" applyNumberFormat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0" fillId="2" borderId="0" xfId="0" applyFont="1" applyFill="1" applyBorder="1" applyAlignment="1">
      <alignment horizontal="center" vertical="center"/>
    </xf>
    <xf numFmtId="177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177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6" borderId="0" xfId="0" applyFont="1" applyFill="1" applyBorder="1"/>
    <xf numFmtId="0" fontId="0" fillId="6" borderId="0" xfId="0" applyFont="1" applyFill="1"/>
    <xf numFmtId="0" fontId="1" fillId="6" borderId="0" xfId="0" applyFont="1" applyFill="1" applyAlignment="1">
      <alignment horizontal="center" vertical="center"/>
    </xf>
    <xf numFmtId="0" fontId="0" fillId="2" borderId="0" xfId="0" applyFont="1" applyFill="1"/>
    <xf numFmtId="0" fontId="0" fillId="2" borderId="0" xfId="0" applyFont="1" applyFill="1" applyBorder="1"/>
    <xf numFmtId="176" fontId="1" fillId="2" borderId="0" xfId="0" applyNumberFormat="1" applyFont="1" applyFill="1" applyBorder="1" applyAlignment="1">
      <alignment horizontal="center"/>
    </xf>
    <xf numFmtId="179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80" fontId="1" fillId="2" borderId="0" xfId="0" applyNumberFormat="1" applyFont="1" applyFill="1" applyBorder="1" applyAlignment="1">
      <alignment horizontal="center"/>
    </xf>
    <xf numFmtId="178" fontId="1" fillId="2" borderId="0" xfId="0" applyNumberFormat="1" applyFont="1" applyFill="1" applyBorder="1" applyAlignment="1">
      <alignment horizontal="center"/>
    </xf>
    <xf numFmtId="176" fontId="6" fillId="3" borderId="0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9" fontId="4" fillId="4" borderId="1" xfId="0" applyNumberFormat="1" applyFont="1" applyFill="1" applyBorder="1" applyAlignment="1" applyProtection="1">
      <alignment horizontal="center" vertical="center"/>
    </xf>
    <xf numFmtId="180" fontId="4" fillId="4" borderId="1" xfId="0" applyNumberFormat="1" applyFont="1" applyFill="1" applyBorder="1" applyAlignment="1" applyProtection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9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80" fontId="4" fillId="2" borderId="1" xfId="0" applyNumberFormat="1" applyFont="1" applyFill="1" applyBorder="1" applyAlignment="1">
      <alignment horizontal="center" vertical="center"/>
    </xf>
    <xf numFmtId="180" fontId="4" fillId="7" borderId="1" xfId="0" applyNumberFormat="1" applyFont="1" applyFill="1" applyBorder="1" applyAlignment="1">
      <alignment horizontal="center" vertical="center"/>
    </xf>
    <xf numFmtId="178" fontId="6" fillId="3" borderId="0" xfId="0" applyNumberFormat="1" applyFont="1" applyFill="1" applyBorder="1" applyAlignment="1">
      <alignment horizontal="center" vertical="center"/>
    </xf>
    <xf numFmtId="178" fontId="4" fillId="4" borderId="1" xfId="0" applyNumberFormat="1" applyFont="1" applyFill="1" applyBorder="1" applyAlignment="1" applyProtection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76" fontId="8" fillId="2" borderId="0" xfId="0" applyNumberFormat="1" applyFont="1" applyFill="1" applyBorder="1" applyAlignment="1">
      <alignment horizontal="center" vertical="center"/>
    </xf>
    <xf numFmtId="179" fontId="8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180" fontId="8" fillId="2" borderId="0" xfId="0" applyNumberFormat="1" applyFont="1" applyFill="1" applyBorder="1" applyAlignment="1">
      <alignment horizontal="center" vertical="center"/>
    </xf>
    <xf numFmtId="182" fontId="8" fillId="2" borderId="0" xfId="0" applyNumberFormat="1" applyFont="1" applyFill="1" applyBorder="1" applyAlignment="1">
      <alignment horizontal="center" vertical="center"/>
    </xf>
    <xf numFmtId="181" fontId="8" fillId="2" borderId="0" xfId="0" applyNumberFormat="1" applyFont="1" applyFill="1" applyBorder="1" applyAlignment="1">
      <alignment horizontal="center" vertical="center"/>
    </xf>
    <xf numFmtId="176" fontId="9" fillId="3" borderId="0" xfId="0" applyNumberFormat="1" applyFont="1" applyFill="1" applyBorder="1" applyAlignment="1">
      <alignment horizontal="center" vertical="center"/>
    </xf>
    <xf numFmtId="176" fontId="10" fillId="4" borderId="1" xfId="0" applyNumberFormat="1" applyFont="1" applyFill="1" applyBorder="1" applyAlignment="1">
      <alignment horizontal="center" vertical="center"/>
    </xf>
    <xf numFmtId="179" fontId="10" fillId="4" borderId="1" xfId="0" applyNumberFormat="1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180" fontId="10" fillId="4" borderId="1" xfId="0" applyNumberFormat="1" applyFont="1" applyFill="1" applyBorder="1" applyAlignment="1" applyProtection="1">
      <alignment horizontal="center" vertical="center"/>
    </xf>
    <xf numFmtId="176" fontId="10" fillId="2" borderId="1" xfId="0" applyNumberFormat="1" applyFont="1" applyFill="1" applyBorder="1" applyAlignment="1">
      <alignment horizontal="center" vertical="center"/>
    </xf>
    <xf numFmtId="179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80" fontId="10" fillId="2" borderId="1" xfId="0" applyNumberFormat="1" applyFont="1" applyFill="1" applyBorder="1" applyAlignment="1">
      <alignment horizontal="center" vertical="center"/>
    </xf>
    <xf numFmtId="180" fontId="10" fillId="7" borderId="1" xfId="0" applyNumberFormat="1" applyFont="1" applyFill="1" applyBorder="1" applyAlignment="1">
      <alignment horizontal="center" vertical="center"/>
    </xf>
    <xf numFmtId="182" fontId="9" fillId="3" borderId="0" xfId="0" applyNumberFormat="1" applyFont="1" applyFill="1" applyBorder="1" applyAlignment="1">
      <alignment horizontal="center" vertical="center"/>
    </xf>
    <xf numFmtId="182" fontId="10" fillId="4" borderId="1" xfId="0" applyNumberFormat="1" applyFont="1" applyFill="1" applyBorder="1" applyAlignment="1" applyProtection="1">
      <alignment horizontal="center" vertical="center"/>
    </xf>
    <xf numFmtId="181" fontId="10" fillId="4" borderId="1" xfId="0" applyNumberFormat="1" applyFont="1" applyFill="1" applyBorder="1" applyAlignment="1" applyProtection="1">
      <alignment horizontal="center" vertical="center"/>
    </xf>
    <xf numFmtId="182" fontId="10" fillId="2" borderId="1" xfId="0" applyNumberFormat="1" applyFont="1" applyFill="1" applyBorder="1" applyAlignment="1">
      <alignment horizontal="center" vertical="center"/>
    </xf>
    <xf numFmtId="181" fontId="10" fillId="2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1" fillId="8" borderId="2" xfId="0" applyFont="1" applyFill="1" applyBorder="1" applyAlignment="1" applyProtection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2" borderId="0" xfId="0" applyFill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0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hyperlink" Target="#&#24211;&#23384;&#34920;&#21033;&#28070;!A1"/><Relationship Id="rId3" Type="http://schemas.openxmlformats.org/officeDocument/2006/relationships/hyperlink" Target="#'&#38144;&#21806;&#65288;&#25910;&#20837;&#65289;'!A1"/><Relationship Id="rId2" Type="http://schemas.openxmlformats.org/officeDocument/2006/relationships/hyperlink" Target="#'&#37319;&#36141;&#65288;&#25903;&#20986;&#65289;'!A1"/><Relationship Id="rId1" Type="http://schemas.openxmlformats.org/officeDocument/2006/relationships/hyperlink" Target="#&#22522;&#26412;&#36164;&#26009;!A1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114300</xdr:colOff>
      <xdr:row>1</xdr:row>
      <xdr:rowOff>104775</xdr:rowOff>
    </xdr:from>
    <xdr:ext cx="5114925" cy="625812"/>
    <xdr:sp>
      <xdr:nvSpPr>
        <xdr:cNvPr id="2" name="矩形 2"/>
        <xdr:cNvSpPr/>
      </xdr:nvSpPr>
      <xdr:spPr>
        <a:xfrm>
          <a:off x="800100" y="400050"/>
          <a:ext cx="5114925" cy="625475"/>
        </a:xfrm>
        <a:prstGeom prst="rect">
          <a:avLst/>
        </a:prstGeom>
        <a:solidFill>
          <a:sysClr val="window" lastClr="FFFFFF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t">
          <a:spAutoFit/>
        </a:bodyPr>
        <a:lstStyle/>
        <a:p>
          <a:pPr algn="ctr"/>
          <a:r>
            <a:rPr lang="zh-CN" altLang="en-US" sz="3200" b="1"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财  务  管  理  系  统 </a:t>
          </a:r>
          <a:endParaRPr lang="zh-CN" altLang="en-US" sz="3200" b="1">
            <a:solidFill>
              <a:sysClr val="windowText" lastClr="000000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twoCellAnchor>
    <xdr:from>
      <xdr:col>1</xdr:col>
      <xdr:colOff>304800</xdr:colOff>
      <xdr:row>8</xdr:row>
      <xdr:rowOff>133350</xdr:rowOff>
    </xdr:from>
    <xdr:to>
      <xdr:col>4</xdr:col>
      <xdr:colOff>9525</xdr:colOff>
      <xdr:row>13</xdr:row>
      <xdr:rowOff>47624</xdr:rowOff>
    </xdr:to>
    <xdr:sp>
      <xdr:nvSpPr>
        <xdr:cNvPr id="21" name="流程图: 接点 20">
          <a:hlinkClick xmlns:r="http://schemas.openxmlformats.org/officeDocument/2006/relationships" r:id="rId1"/>
        </xdr:cNvPr>
        <xdr:cNvSpPr/>
      </xdr:nvSpPr>
      <xdr:spPr>
        <a:xfrm>
          <a:off x="990600" y="1695450"/>
          <a:ext cx="1762125" cy="818515"/>
        </a:xfrm>
        <a:prstGeom prst="flowChartConnector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rmAutofit/>
        </a:bodyPr>
        <a:lstStyle/>
        <a:p>
          <a:pPr algn="ctr"/>
          <a:r>
            <a:rPr lang="zh-CN" altLang="en-US" sz="2000" b="1">
              <a:solidFill>
                <a:sysClr val="windowText" lastClr="000000"/>
              </a:solidFill>
              <a:latin typeface="宋体" panose="02010600030101010101" pitchFamily="7" charset="-122"/>
              <a:ea typeface="宋体" panose="02010600030101010101" pitchFamily="7" charset="-122"/>
            </a:rPr>
            <a:t>基本资料</a:t>
          </a:r>
          <a:endParaRPr lang="zh-CN" altLang="en-US" sz="2000" b="1">
            <a:solidFill>
              <a:sysClr val="windowText" lastClr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409575</xdr:colOff>
      <xdr:row>8</xdr:row>
      <xdr:rowOff>161925</xdr:rowOff>
    </xdr:from>
    <xdr:to>
      <xdr:col>8</xdr:col>
      <xdr:colOff>114300</xdr:colOff>
      <xdr:row>13</xdr:row>
      <xdr:rowOff>76199</xdr:rowOff>
    </xdr:to>
    <xdr:sp>
      <xdr:nvSpPr>
        <xdr:cNvPr id="30" name="流程图: 接点 29">
          <a:hlinkClick xmlns:r="http://schemas.openxmlformats.org/officeDocument/2006/relationships" r:id="rId2"/>
        </xdr:cNvPr>
        <xdr:cNvSpPr/>
      </xdr:nvSpPr>
      <xdr:spPr>
        <a:xfrm>
          <a:off x="3838575" y="1724025"/>
          <a:ext cx="1762125" cy="818515"/>
        </a:xfrm>
        <a:prstGeom prst="flowChartConnector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rmAutofit/>
        </a:bodyPr>
        <a:lstStyle/>
        <a:p>
          <a:pPr algn="ctr"/>
          <a:r>
            <a:rPr lang="zh-CN" altLang="en-US" sz="2000" b="1">
              <a:solidFill>
                <a:sysClr val="windowText" lastClr="000000"/>
              </a:solidFill>
              <a:latin typeface="宋体" panose="02010600030101010101" pitchFamily="7" charset="-122"/>
              <a:ea typeface="宋体" panose="02010600030101010101" pitchFamily="7" charset="-122"/>
            </a:rPr>
            <a:t>采购支出</a:t>
          </a:r>
          <a:endParaRPr lang="zh-CN" altLang="en-US" sz="2000" b="1">
            <a:solidFill>
              <a:sysClr val="windowText" lastClr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1</xdr:col>
      <xdr:colOff>304800</xdr:colOff>
      <xdr:row>15</xdr:row>
      <xdr:rowOff>66675</xdr:rowOff>
    </xdr:from>
    <xdr:to>
      <xdr:col>4</xdr:col>
      <xdr:colOff>9525</xdr:colOff>
      <xdr:row>19</xdr:row>
      <xdr:rowOff>161924</xdr:rowOff>
    </xdr:to>
    <xdr:sp>
      <xdr:nvSpPr>
        <xdr:cNvPr id="31" name="流程图: 接点 30">
          <a:hlinkClick xmlns:r="http://schemas.openxmlformats.org/officeDocument/2006/relationships" r:id="rId3"/>
        </xdr:cNvPr>
        <xdr:cNvSpPr/>
      </xdr:nvSpPr>
      <xdr:spPr>
        <a:xfrm>
          <a:off x="990600" y="2895600"/>
          <a:ext cx="1762125" cy="818515"/>
        </a:xfrm>
        <a:prstGeom prst="flowChartConnector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rmAutofit/>
        </a:bodyPr>
        <a:lstStyle/>
        <a:p>
          <a:pPr algn="ctr"/>
          <a:r>
            <a:rPr lang="zh-CN" altLang="en-US" sz="2000" b="1">
              <a:solidFill>
                <a:sysClr val="windowText" lastClr="000000"/>
              </a:solidFill>
              <a:latin typeface="宋体" panose="02010600030101010101" pitchFamily="7" charset="-122"/>
              <a:ea typeface="宋体" panose="02010600030101010101" pitchFamily="7" charset="-122"/>
            </a:rPr>
            <a:t>销售收入</a:t>
          </a:r>
          <a:endParaRPr lang="zh-CN" altLang="en-US" sz="2000" b="1">
            <a:solidFill>
              <a:sysClr val="windowText" lastClr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  <xdr:twoCellAnchor>
    <xdr:from>
      <xdr:col>5</xdr:col>
      <xdr:colOff>447675</xdr:colOff>
      <xdr:row>15</xdr:row>
      <xdr:rowOff>76200</xdr:rowOff>
    </xdr:from>
    <xdr:to>
      <xdr:col>8</xdr:col>
      <xdr:colOff>152400</xdr:colOff>
      <xdr:row>19</xdr:row>
      <xdr:rowOff>171449</xdr:rowOff>
    </xdr:to>
    <xdr:sp>
      <xdr:nvSpPr>
        <xdr:cNvPr id="32" name="流程图: 接点 31">
          <a:hlinkClick xmlns:r="http://schemas.openxmlformats.org/officeDocument/2006/relationships" r:id="rId4"/>
        </xdr:cNvPr>
        <xdr:cNvSpPr/>
      </xdr:nvSpPr>
      <xdr:spPr>
        <a:xfrm>
          <a:off x="3876675" y="2905125"/>
          <a:ext cx="1762125" cy="818515"/>
        </a:xfrm>
        <a:prstGeom prst="flowChartConnector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rmAutofit/>
        </a:bodyPr>
        <a:lstStyle/>
        <a:p>
          <a:pPr algn="ctr"/>
          <a:r>
            <a:rPr lang="zh-CN" altLang="en-US" sz="2000" b="1">
              <a:solidFill>
                <a:sysClr val="windowText" lastClr="000000"/>
              </a:solidFill>
              <a:latin typeface="宋体" panose="02010600030101010101" pitchFamily="7" charset="-122"/>
              <a:ea typeface="宋体" panose="02010600030101010101" pitchFamily="7" charset="-122"/>
            </a:rPr>
            <a:t>库存利润</a:t>
          </a:r>
          <a:endParaRPr lang="zh-CN" altLang="en-US" sz="2000" b="1">
            <a:solidFill>
              <a:sysClr val="windowText" lastClr="000000"/>
            </a:solidFill>
            <a:latin typeface="宋体" panose="02010600030101010101" pitchFamily="7" charset="-122"/>
            <a:ea typeface="宋体" panose="02010600030101010101" pitchFamily="7" charset="-122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A09\&#30005;&#35805;&#26126;&#32454;&#34920;\&#33487;&#24030;&#65288;&#26080;&#27719;&#24635;,&#21556;&#27743;&#32447;&#36335;&#20462;&#25913;&#65289;\&#24066;&#26412;&#37096;\&#27743;&#33487;&#33487;&#24030;&#26412;&#37096;&#65288;&#20013;&#22830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      "/>
      <sheetName val="评估结果分类汇总表"/>
      <sheetName val="流动资产汇总表"/>
      <sheetName val="流动资产--货币"/>
      <sheetName val="流动资产--货币 (2)"/>
      <sheetName val="流动资产--货币 (3)"/>
      <sheetName val="短投汇总表"/>
      <sheetName val="短投"/>
      <sheetName val="短投 (2)"/>
      <sheetName val="流动资产--票据"/>
      <sheetName val="流动资产--应收"/>
      <sheetName val="流动资产--备用金"/>
      <sheetName val="流动资产--其他应收 (2)"/>
      <sheetName val="流动资产--其他应收"/>
      <sheetName val="流动资产--存货"/>
      <sheetName val="流动资产-库存材料"/>
      <sheetName val="流动资产-材料采购"/>
      <sheetName val="流动资产-在库低值"/>
      <sheetName val="流动资产-商品采购"/>
      <sheetName val="流动资产-委托加工材料"/>
      <sheetName val="流动资产-库存商品"/>
      <sheetName val="流动资产-附属生产"/>
      <sheetName val="流动资产-出租商品"/>
      <sheetName val="流动资产-在用低值"/>
      <sheetName val="流动资产--待摊"/>
      <sheetName val="流动资产--待处理"/>
      <sheetName val="一年到期长期债券"/>
      <sheetName val="其他流动资产"/>
      <sheetName val="长期投资汇总表"/>
      <sheetName val="长期投资--股票"/>
      <sheetName val="长期投资--债券"/>
      <sheetName val="长期投资--其他投资"/>
      <sheetName val="固定资产汇总表"/>
      <sheetName val="房屋建筑物"/>
      <sheetName val="构筑物"/>
      <sheetName val="机器设备"/>
      <sheetName val="车辆"/>
      <sheetName val="电子设备"/>
      <sheetName val="电源设备"/>
      <sheetName val="电信机械设备"/>
      <sheetName val="线路设备"/>
      <sheetName val="固定_土地"/>
      <sheetName val="土建工程"/>
      <sheetName val="设备安装"/>
      <sheetName val="固定资产清理"/>
      <sheetName val="待处理固定资产"/>
      <sheetName val="土地使用权"/>
      <sheetName val="其他无形资产"/>
      <sheetName val="开办费"/>
      <sheetName val="长期待摊费用"/>
      <sheetName val="其他长期资产"/>
      <sheetName val="递延税款借项"/>
      <sheetName val="流动负债汇总表"/>
      <sheetName val="短期借款"/>
      <sheetName val="应付票据"/>
      <sheetName val="应付帐款"/>
      <sheetName val="预收帐款"/>
      <sheetName val="Sheet2"/>
      <sheetName val="其他应付款"/>
      <sheetName val="应付工资"/>
      <sheetName val="应付福利费"/>
      <sheetName val="未交税金"/>
      <sheetName val="收支差额"/>
      <sheetName val="未付利润"/>
      <sheetName val="其它未交款"/>
      <sheetName val="预提费用"/>
      <sheetName val="一年内到期长期负债"/>
      <sheetName val="其他流动负债"/>
      <sheetName val="长期负债汇总表"/>
      <sheetName val="长期借款"/>
      <sheetName val="应付债券"/>
      <sheetName val="长期应付款"/>
      <sheetName val="其他长期负债"/>
      <sheetName val="递延税款贷项"/>
      <sheetName val="XL4Poppy"/>
      <sheetName val="基本情况"/>
      <sheetName val="评估分类汇总表"/>
      <sheetName val="流动资产--银行存款"/>
      <sheetName val="流动资产--其他货币"/>
      <sheetName val="流动资产--预付"/>
      <sheetName val="流动资产--补贴"/>
      <sheetName val="流动资产--应收出口退税"/>
      <sheetName val="流动资产-原材料"/>
      <sheetName val="流动资产-包装物"/>
      <sheetName val="流动资产-产成品"/>
      <sheetName val="存货盘亏盘盈"/>
      <sheetName val="房屋盘亏盘盈"/>
      <sheetName val="运输设备"/>
      <sheetName val="输油管道"/>
      <sheetName val="储油设备"/>
      <sheetName val="设备盘亏盘盈"/>
      <sheetName val="在建土建"/>
      <sheetName val="在建设备"/>
      <sheetName val="固定资产--土地"/>
      <sheetName val="递延税款"/>
      <sheetName val="应付利润"/>
      <sheetName val="其他未交款"/>
      <sheetName val="VVVVVVVa"/>
      <sheetName val="6月省局拨款"/>
      <sheetName val="农话汇总"/>
      <sheetName val="企业汇总"/>
      <sheetName val="市属厂家设备款"/>
      <sheetName val="市直（新）"/>
      <sheetName val="市直"/>
      <sheetName val="海丰新"/>
      <sheetName val="海丰"/>
      <sheetName val="陆河新"/>
      <sheetName val="陆河"/>
      <sheetName val="陆丰新"/>
      <sheetName val="陆丰（旧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 flip="none" rotWithShape="1">
          <a:gsLst>
            <a:gs pos="100000">
              <a:schemeClr val="accent1"/>
            </a:gs>
            <a:gs pos="74000">
              <a:schemeClr val="accent1">
                <a:lumMod val="75000"/>
              </a:schemeClr>
            </a:gs>
            <a:gs pos="0">
              <a:schemeClr val="accent1">
                <a:lumMod val="60000"/>
                <a:lumOff val="40000"/>
              </a:schemeClr>
            </a:gs>
            <a:gs pos="31000">
              <a:schemeClr val="accent1"/>
            </a:gs>
          </a:gsLst>
          <a:lin ang="5400000" scaled="1"/>
          <a:tileRect/>
        </a:gradFill>
        <a:ln>
          <a:noFill/>
        </a:ln>
      </a:spPr>
      <a:bodyPr vertOverflow="clip" horzOverflow="clip" anchor="ctr">
        <a:normAutofit/>
      </a:bodyPr>
      <a:lstStyle>
        <a:defPPr algn="ctr">
          <a:defRPr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showGridLines="0" tabSelected="1" workbookViewId="0">
      <selection activeCell="Q31" sqref="Q31"/>
    </sheetView>
  </sheetViews>
  <sheetFormatPr defaultColWidth="9" defaultRowHeight="14.25"/>
  <cols>
    <col min="1" max="16384" width="9" style="79"/>
  </cols>
  <sheetData>
    <row r="1" ht="23.25" customHeight="1" spans="1:10">
      <c r="A1" s="80"/>
      <c r="B1" s="81"/>
      <c r="C1" s="81"/>
      <c r="D1" s="81"/>
      <c r="E1" s="81"/>
      <c r="F1" s="81"/>
      <c r="G1" s="81"/>
      <c r="H1" s="81"/>
      <c r="I1" s="81"/>
      <c r="J1" s="86"/>
    </row>
    <row r="2" spans="1:10">
      <c r="A2" s="82"/>
      <c r="B2" s="83"/>
      <c r="C2" s="83"/>
      <c r="D2" s="83"/>
      <c r="E2" s="83"/>
      <c r="F2" s="83"/>
      <c r="G2" s="83"/>
      <c r="H2" s="83"/>
      <c r="I2" s="83"/>
      <c r="J2" s="87"/>
    </row>
    <row r="3" spans="1:10">
      <c r="A3" s="82"/>
      <c r="B3" s="83"/>
      <c r="C3" s="83"/>
      <c r="D3" s="83"/>
      <c r="E3" s="83"/>
      <c r="F3" s="83"/>
      <c r="G3" s="83"/>
      <c r="H3" s="83"/>
      <c r="I3" s="83"/>
      <c r="J3" s="87"/>
    </row>
    <row r="4" spans="1:10">
      <c r="A4" s="82"/>
      <c r="B4" s="83"/>
      <c r="C4" s="83"/>
      <c r="D4" s="83"/>
      <c r="E4" s="83"/>
      <c r="F4" s="83"/>
      <c r="G4" s="83"/>
      <c r="H4" s="83"/>
      <c r="I4" s="83"/>
      <c r="J4" s="87"/>
    </row>
    <row r="5" spans="1:10">
      <c r="A5" s="82"/>
      <c r="B5" s="83"/>
      <c r="C5" s="83"/>
      <c r="D5" s="83"/>
      <c r="E5" s="83"/>
      <c r="F5" s="83"/>
      <c r="G5" s="83"/>
      <c r="H5" s="83"/>
      <c r="I5" s="83"/>
      <c r="J5" s="87"/>
    </row>
    <row r="6" spans="1:10">
      <c r="A6" s="82"/>
      <c r="B6" s="83"/>
      <c r="C6" s="83"/>
      <c r="D6" s="83"/>
      <c r="E6" s="83"/>
      <c r="F6" s="83"/>
      <c r="G6" s="83"/>
      <c r="H6" s="83"/>
      <c r="I6" s="83"/>
      <c r="J6" s="87"/>
    </row>
    <row r="7" spans="1:10">
      <c r="A7" s="82"/>
      <c r="B7" s="83"/>
      <c r="C7" s="83"/>
      <c r="D7" s="83"/>
      <c r="E7" s="83"/>
      <c r="F7" s="83"/>
      <c r="G7" s="83"/>
      <c r="H7" s="83"/>
      <c r="I7" s="83"/>
      <c r="J7" s="87"/>
    </row>
    <row r="8" spans="1:10">
      <c r="A8" s="82"/>
      <c r="B8" s="83"/>
      <c r="C8" s="83"/>
      <c r="D8" s="83"/>
      <c r="E8" s="83"/>
      <c r="F8" s="83"/>
      <c r="G8" s="83"/>
      <c r="H8" s="83"/>
      <c r="I8" s="83"/>
      <c r="J8" s="87"/>
    </row>
    <row r="9" spans="1:10">
      <c r="A9" s="82"/>
      <c r="B9" s="83"/>
      <c r="C9" s="83"/>
      <c r="D9" s="83"/>
      <c r="E9" s="83"/>
      <c r="F9" s="83"/>
      <c r="G9" s="83"/>
      <c r="H9" s="83"/>
      <c r="I9" s="83"/>
      <c r="J9" s="87"/>
    </row>
    <row r="10" spans="1:10">
      <c r="A10" s="82"/>
      <c r="B10" s="83"/>
      <c r="C10" s="83"/>
      <c r="D10" s="83"/>
      <c r="E10" s="83"/>
      <c r="F10" s="83"/>
      <c r="G10" s="83"/>
      <c r="H10" s="83"/>
      <c r="I10" s="83"/>
      <c r="J10" s="87"/>
    </row>
    <row r="11" spans="1:10">
      <c r="A11" s="82"/>
      <c r="B11" s="83"/>
      <c r="C11" s="83"/>
      <c r="D11" s="83"/>
      <c r="E11" s="83"/>
      <c r="F11" s="83"/>
      <c r="G11" s="83"/>
      <c r="H11" s="83"/>
      <c r="I11" s="83"/>
      <c r="J11" s="87"/>
    </row>
    <row r="12" spans="1:10">
      <c r="A12" s="82"/>
      <c r="B12" s="83"/>
      <c r="C12" s="83"/>
      <c r="D12" s="83"/>
      <c r="E12" s="83"/>
      <c r="F12" s="83"/>
      <c r="G12" s="83"/>
      <c r="H12" s="83"/>
      <c r="I12" s="83"/>
      <c r="J12" s="87"/>
    </row>
    <row r="13" spans="1:10">
      <c r="A13" s="82"/>
      <c r="B13" s="83"/>
      <c r="C13" s="83"/>
      <c r="D13" s="83"/>
      <c r="E13" s="83"/>
      <c r="F13" s="83"/>
      <c r="G13" s="83"/>
      <c r="H13" s="83"/>
      <c r="I13" s="83"/>
      <c r="J13" s="87"/>
    </row>
    <row r="14" spans="1:10">
      <c r="A14" s="82"/>
      <c r="B14" s="83"/>
      <c r="C14" s="83"/>
      <c r="D14" s="83"/>
      <c r="E14" s="83"/>
      <c r="F14" s="83"/>
      <c r="G14" s="83"/>
      <c r="H14" s="83"/>
      <c r="I14" s="83"/>
      <c r="J14" s="87"/>
    </row>
    <row r="15" spans="1:10">
      <c r="A15" s="82"/>
      <c r="B15" s="83"/>
      <c r="C15" s="83"/>
      <c r="D15" s="83"/>
      <c r="E15" s="83"/>
      <c r="F15" s="83"/>
      <c r="G15" s="83"/>
      <c r="H15" s="83"/>
      <c r="I15" s="83"/>
      <c r="J15" s="87"/>
    </row>
    <row r="16" spans="1:10">
      <c r="A16" s="82"/>
      <c r="B16" s="83"/>
      <c r="C16" s="83"/>
      <c r="D16" s="83"/>
      <c r="E16" s="83"/>
      <c r="F16" s="83"/>
      <c r="G16" s="83"/>
      <c r="H16" s="83"/>
      <c r="I16" s="83"/>
      <c r="J16" s="87"/>
    </row>
    <row r="17" spans="1:10">
      <c r="A17" s="82"/>
      <c r="B17" s="83"/>
      <c r="C17" s="83"/>
      <c r="D17" s="83"/>
      <c r="E17" s="83"/>
      <c r="F17" s="83"/>
      <c r="G17" s="83"/>
      <c r="H17" s="83"/>
      <c r="I17" s="83"/>
      <c r="J17" s="87"/>
    </row>
    <row r="18" spans="1:10">
      <c r="A18" s="82"/>
      <c r="B18" s="83"/>
      <c r="C18" s="83"/>
      <c r="D18" s="83"/>
      <c r="E18" s="83"/>
      <c r="F18" s="83"/>
      <c r="G18" s="83"/>
      <c r="H18" s="83"/>
      <c r="I18" s="83"/>
      <c r="J18" s="87"/>
    </row>
    <row r="19" spans="1:10">
      <c r="A19" s="82"/>
      <c r="B19" s="83"/>
      <c r="C19" s="83"/>
      <c r="D19" s="83"/>
      <c r="E19" s="83"/>
      <c r="F19" s="83"/>
      <c r="G19" s="83"/>
      <c r="H19" s="83"/>
      <c r="I19" s="83"/>
      <c r="J19" s="87"/>
    </row>
    <row r="20" spans="1:10">
      <c r="A20" s="82"/>
      <c r="B20" s="83"/>
      <c r="C20" s="83"/>
      <c r="D20" s="83"/>
      <c r="E20" s="83"/>
      <c r="F20" s="83"/>
      <c r="G20" s="83"/>
      <c r="H20" s="83"/>
      <c r="I20" s="83"/>
      <c r="J20" s="87"/>
    </row>
    <row r="21" spans="1:10">
      <c r="A21" s="82"/>
      <c r="B21" s="83"/>
      <c r="C21" s="83"/>
      <c r="D21" s="83"/>
      <c r="E21" s="83"/>
      <c r="F21" s="83"/>
      <c r="G21" s="83"/>
      <c r="H21" s="83"/>
      <c r="I21" s="83"/>
      <c r="J21" s="87"/>
    </row>
    <row r="22" spans="1:10">
      <c r="A22" s="82"/>
      <c r="B22" s="83"/>
      <c r="C22" s="83"/>
      <c r="D22" s="83"/>
      <c r="E22" s="83"/>
      <c r="F22" s="83"/>
      <c r="G22" s="83"/>
      <c r="H22" s="83"/>
      <c r="I22" s="83"/>
      <c r="J22" s="87"/>
    </row>
    <row r="23" spans="1:10">
      <c r="A23" s="84"/>
      <c r="B23" s="85"/>
      <c r="C23" s="85"/>
      <c r="D23" s="85"/>
      <c r="E23" s="85"/>
      <c r="F23" s="85"/>
      <c r="G23" s="85"/>
      <c r="H23" s="85"/>
      <c r="I23" s="85"/>
      <c r="J23" s="88"/>
    </row>
  </sheetData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321"/>
  <sheetViews>
    <sheetView showGridLines="0" workbookViewId="0">
      <pane ySplit="1" topLeftCell="A2" activePane="bottomLeft" state="frozen"/>
      <selection/>
      <selection pane="bottomLeft" activeCell="H9" sqref="H9:H10"/>
    </sheetView>
  </sheetViews>
  <sheetFormatPr defaultColWidth="9" defaultRowHeight="12" outlineLevelCol="7"/>
  <cols>
    <col min="1" max="1" width="6.125" style="7" customWidth="1"/>
    <col min="2" max="6" width="14.25" style="7" customWidth="1"/>
    <col min="7" max="7" width="3.625" style="7" customWidth="1"/>
    <col min="8" max="16384" width="9" style="7"/>
  </cols>
  <sheetData>
    <row r="1" s="1" customFormat="1" ht="27" customHeight="1" spans="2:6">
      <c r="B1" s="74" t="s">
        <v>0</v>
      </c>
      <c r="C1" s="74" t="s">
        <v>1</v>
      </c>
      <c r="D1" s="74" t="s">
        <v>2</v>
      </c>
      <c r="E1" s="74" t="s">
        <v>3</v>
      </c>
      <c r="F1" s="74" t="s">
        <v>4</v>
      </c>
    </row>
    <row r="2" s="73" customFormat="1" ht="19.5" customHeight="1" spans="2:6">
      <c r="B2" s="75" t="s">
        <v>5</v>
      </c>
      <c r="C2" s="75" t="s">
        <v>6</v>
      </c>
      <c r="D2" s="75" t="s">
        <v>7</v>
      </c>
      <c r="E2" s="75" t="s">
        <v>8</v>
      </c>
      <c r="F2" s="75" t="s">
        <v>9</v>
      </c>
    </row>
    <row r="3" s="73" customFormat="1" ht="19.5" customHeight="1" spans="2:6">
      <c r="B3" s="75" t="s">
        <v>10</v>
      </c>
      <c r="C3" s="75" t="s">
        <v>11</v>
      </c>
      <c r="D3" s="75" t="s">
        <v>12</v>
      </c>
      <c r="E3" s="75" t="s">
        <v>13</v>
      </c>
      <c r="F3" s="76" t="s">
        <v>14</v>
      </c>
    </row>
    <row r="4" s="73" customFormat="1" ht="19.5" customHeight="1" spans="2:6">
      <c r="B4" s="75" t="s">
        <v>15</v>
      </c>
      <c r="C4" s="75" t="s">
        <v>16</v>
      </c>
      <c r="D4" s="75" t="s">
        <v>17</v>
      </c>
      <c r="E4" s="75" t="s">
        <v>18</v>
      </c>
      <c r="F4" s="76" t="s">
        <v>14</v>
      </c>
    </row>
    <row r="5" s="73" customFormat="1" ht="19.5" customHeight="1" spans="2:6">
      <c r="B5" s="75" t="s">
        <v>19</v>
      </c>
      <c r="C5" s="75" t="s">
        <v>20</v>
      </c>
      <c r="D5" s="75" t="s">
        <v>21</v>
      </c>
      <c r="E5" s="75" t="s">
        <v>22</v>
      </c>
      <c r="F5" s="76" t="s">
        <v>14</v>
      </c>
    </row>
    <row r="6" s="73" customFormat="1" ht="19.5" customHeight="1" spans="2:6">
      <c r="B6" s="75" t="s">
        <v>23</v>
      </c>
      <c r="C6" s="75" t="s">
        <v>24</v>
      </c>
      <c r="D6" s="75" t="s">
        <v>25</v>
      </c>
      <c r="E6" s="75" t="s">
        <v>26</v>
      </c>
      <c r="F6" s="76" t="s">
        <v>9</v>
      </c>
    </row>
    <row r="7" s="73" customFormat="1" ht="19.5" customHeight="1" spans="2:6">
      <c r="B7" s="75" t="s">
        <v>27</v>
      </c>
      <c r="C7" s="75" t="s">
        <v>28</v>
      </c>
      <c r="D7" s="75" t="s">
        <v>29</v>
      </c>
      <c r="E7" s="75" t="s">
        <v>30</v>
      </c>
      <c r="F7" s="76" t="s">
        <v>9</v>
      </c>
    </row>
    <row r="8" s="73" customFormat="1" ht="19.5" customHeight="1" spans="2:6">
      <c r="B8" s="75" t="s">
        <v>31</v>
      </c>
      <c r="C8" s="75" t="s">
        <v>32</v>
      </c>
      <c r="D8" s="75" t="s">
        <v>33</v>
      </c>
      <c r="E8" s="75" t="s">
        <v>34</v>
      </c>
      <c r="F8" s="76" t="s">
        <v>9</v>
      </c>
    </row>
    <row r="9" s="73" customFormat="1" ht="19.5" customHeight="1" spans="2:6">
      <c r="B9" s="75" t="s">
        <v>35</v>
      </c>
      <c r="C9" s="75" t="s">
        <v>36</v>
      </c>
      <c r="D9" s="75" t="s">
        <v>37</v>
      </c>
      <c r="E9" s="75" t="s">
        <v>38</v>
      </c>
      <c r="F9" s="76" t="s">
        <v>14</v>
      </c>
    </row>
    <row r="10" s="73" customFormat="1" ht="19.5" customHeight="1" spans="2:6">
      <c r="B10" s="75" t="s">
        <v>39</v>
      </c>
      <c r="C10" s="75" t="s">
        <v>40</v>
      </c>
      <c r="D10" s="75" t="s">
        <v>41</v>
      </c>
      <c r="E10" s="75" t="s">
        <v>42</v>
      </c>
      <c r="F10" s="75" t="s">
        <v>14</v>
      </c>
    </row>
    <row r="11" s="73" customFormat="1" ht="19.5" customHeight="1" spans="2:6">
      <c r="B11" s="75" t="s">
        <v>43</v>
      </c>
      <c r="C11" s="75" t="s">
        <v>44</v>
      </c>
      <c r="D11" s="75" t="s">
        <v>45</v>
      </c>
      <c r="E11" s="75" t="s">
        <v>46</v>
      </c>
      <c r="F11" s="76" t="s">
        <v>14</v>
      </c>
    </row>
    <row r="12" s="73" customFormat="1" ht="19.5" customHeight="1" spans="2:6">
      <c r="B12" s="75"/>
      <c r="C12" s="75"/>
      <c r="D12" s="75"/>
      <c r="E12" s="75"/>
      <c r="F12" s="75"/>
    </row>
    <row r="13" s="73" customFormat="1" ht="19.5" customHeight="1" spans="2:6">
      <c r="B13" s="76"/>
      <c r="C13" s="76"/>
      <c r="D13" s="76"/>
      <c r="E13" s="76"/>
      <c r="F13" s="76"/>
    </row>
    <row r="14" s="73" customFormat="1" ht="19.5" customHeight="1" spans="2:6">
      <c r="B14" s="75"/>
      <c r="C14" s="75"/>
      <c r="D14" s="75"/>
      <c r="E14" s="75"/>
      <c r="F14" s="75"/>
    </row>
    <row r="15" s="73" customFormat="1" ht="19.5" customHeight="1" spans="2:6">
      <c r="B15" s="76"/>
      <c r="C15" s="76"/>
      <c r="D15" s="76"/>
      <c r="E15" s="76"/>
      <c r="F15" s="76"/>
    </row>
    <row r="16" s="73" customFormat="1" ht="19.5" customHeight="1" spans="2:6">
      <c r="B16" s="75"/>
      <c r="C16" s="75"/>
      <c r="D16" s="75"/>
      <c r="E16" s="75"/>
      <c r="F16" s="75"/>
    </row>
    <row r="17" s="73" customFormat="1" ht="19.5" customHeight="1" spans="2:6">
      <c r="B17" s="76"/>
      <c r="C17" s="76"/>
      <c r="D17" s="76"/>
      <c r="E17" s="76"/>
      <c r="F17" s="76"/>
    </row>
    <row r="18" s="73" customFormat="1" ht="19.5" customHeight="1" spans="2:6">
      <c r="B18" s="75"/>
      <c r="C18" s="75"/>
      <c r="D18" s="75"/>
      <c r="E18" s="75"/>
      <c r="F18" s="75"/>
    </row>
    <row r="19" s="73" customFormat="1" ht="19.5" customHeight="1" spans="2:6">
      <c r="B19" s="76"/>
      <c r="C19" s="76"/>
      <c r="D19" s="76"/>
      <c r="E19" s="76"/>
      <c r="F19" s="76"/>
    </row>
    <row r="20" s="73" customFormat="1" ht="19.5" customHeight="1" spans="2:6">
      <c r="B20" s="75"/>
      <c r="C20" s="75"/>
      <c r="D20" s="75"/>
      <c r="E20" s="75"/>
      <c r="F20" s="75"/>
    </row>
    <row r="21" s="73" customFormat="1" ht="19.5" customHeight="1" spans="2:6">
      <c r="B21" s="76"/>
      <c r="C21" s="76"/>
      <c r="D21" s="76"/>
      <c r="E21" s="76"/>
      <c r="F21" s="76"/>
    </row>
    <row r="22" ht="13.5" customHeight="1" spans="2:6">
      <c r="B22" s="77"/>
      <c r="C22" s="77"/>
      <c r="D22" s="77"/>
      <c r="E22" s="77"/>
      <c r="F22" s="77"/>
    </row>
    <row r="23" ht="13.5" customHeight="1" spans="2:6">
      <c r="B23" s="78"/>
      <c r="C23" s="78"/>
      <c r="D23" s="78"/>
      <c r="E23" s="78"/>
      <c r="F23" s="78"/>
    </row>
    <row r="24" ht="13.5" customHeight="1" spans="2:6">
      <c r="B24" s="77"/>
      <c r="C24" s="77"/>
      <c r="D24" s="77"/>
      <c r="E24" s="77"/>
      <c r="F24" s="77"/>
    </row>
    <row r="25" ht="13.5" customHeight="1" spans="2:6">
      <c r="B25" s="78"/>
      <c r="C25" s="78"/>
      <c r="D25" s="78"/>
      <c r="E25" s="78"/>
      <c r="F25" s="78"/>
    </row>
    <row r="26" ht="13.5" customHeight="1" spans="2:6">
      <c r="B26" s="77"/>
      <c r="C26" s="77"/>
      <c r="D26" s="77"/>
      <c r="E26" s="77"/>
      <c r="F26" s="77"/>
    </row>
    <row r="27" ht="13.5" customHeight="1" spans="2:6">
      <c r="B27" s="78"/>
      <c r="C27" s="78"/>
      <c r="D27" s="78"/>
      <c r="E27" s="78"/>
      <c r="F27" s="78"/>
    </row>
    <row r="28" ht="13.5" customHeight="1" spans="2:6">
      <c r="B28" s="77"/>
      <c r="C28" s="77"/>
      <c r="D28" s="77"/>
      <c r="E28" s="77"/>
      <c r="F28" s="77"/>
    </row>
    <row r="29" ht="13.5" customHeight="1" spans="2:6">
      <c r="B29" s="78"/>
      <c r="C29" s="78"/>
      <c r="D29" s="78"/>
      <c r="E29" s="78"/>
      <c r="F29" s="78"/>
    </row>
    <row r="30" ht="13.5" customHeight="1" spans="2:6">
      <c r="B30" s="77"/>
      <c r="C30" s="77"/>
      <c r="D30" s="77"/>
      <c r="E30" s="77"/>
      <c r="F30" s="77"/>
    </row>
    <row r="31" ht="13.5" customHeight="1" spans="2:6">
      <c r="B31" s="78"/>
      <c r="C31" s="78"/>
      <c r="D31" s="78"/>
      <c r="E31" s="78"/>
      <c r="F31" s="78"/>
    </row>
    <row r="32" ht="13.5" customHeight="1" spans="2:6">
      <c r="B32" s="77"/>
      <c r="C32" s="77"/>
      <c r="D32" s="77"/>
      <c r="E32" s="77"/>
      <c r="F32" s="77"/>
    </row>
    <row r="33" ht="13.5" customHeight="1" spans="2:6">
      <c r="B33" s="78"/>
      <c r="C33" s="78"/>
      <c r="D33" s="78"/>
      <c r="E33" s="78"/>
      <c r="F33" s="78"/>
    </row>
    <row r="34" ht="13.5" customHeight="1" spans="2:6">
      <c r="B34" s="77"/>
      <c r="C34" s="77"/>
      <c r="D34" s="77"/>
      <c r="E34" s="77"/>
      <c r="F34" s="77"/>
    </row>
    <row r="35" ht="13.5" customHeight="1" spans="2:6">
      <c r="B35" s="78"/>
      <c r="C35" s="78"/>
      <c r="D35" s="78"/>
      <c r="E35" s="78"/>
      <c r="F35" s="78"/>
    </row>
    <row r="36" ht="13.5" customHeight="1" spans="2:6">
      <c r="B36" s="77"/>
      <c r="C36" s="77"/>
      <c r="D36" s="77"/>
      <c r="E36" s="77"/>
      <c r="F36" s="77"/>
    </row>
    <row r="37" ht="13.5" customHeight="1" spans="2:6">
      <c r="B37" s="78"/>
      <c r="C37" s="78"/>
      <c r="D37" s="78"/>
      <c r="E37" s="78"/>
      <c r="F37" s="78"/>
    </row>
    <row r="38" ht="13.5" customHeight="1" spans="2:6">
      <c r="B38" s="77"/>
      <c r="C38" s="77"/>
      <c r="D38" s="77"/>
      <c r="E38" s="77"/>
      <c r="F38" s="77"/>
    </row>
    <row r="39" ht="13.5" customHeight="1" spans="2:6">
      <c r="B39" s="78"/>
      <c r="C39" s="78"/>
      <c r="D39" s="78"/>
      <c r="E39" s="78"/>
      <c r="F39" s="78"/>
    </row>
    <row r="40" ht="13.5" customHeight="1" spans="2:8">
      <c r="B40" s="77"/>
      <c r="C40" s="77"/>
      <c r="D40" s="77"/>
      <c r="E40" s="77"/>
      <c r="F40" s="77"/>
      <c r="H40" s="7" t="s">
        <v>47</v>
      </c>
    </row>
    <row r="41" ht="13.5" customHeight="1" spans="2:6">
      <c r="B41" s="78"/>
      <c r="C41" s="78"/>
      <c r="D41" s="78"/>
      <c r="E41" s="78"/>
      <c r="F41" s="78"/>
    </row>
    <row r="42" ht="13.5" customHeight="1" spans="2:6">
      <c r="B42" s="77"/>
      <c r="C42" s="77"/>
      <c r="D42" s="77"/>
      <c r="E42" s="77"/>
      <c r="F42" s="77"/>
    </row>
    <row r="43" ht="13.5" customHeight="1" spans="2:6">
      <c r="B43" s="78"/>
      <c r="C43" s="78"/>
      <c r="D43" s="78"/>
      <c r="E43" s="78"/>
      <c r="F43" s="78"/>
    </row>
    <row r="44" ht="13.5" customHeight="1" spans="2:6">
      <c r="B44" s="77"/>
      <c r="C44" s="77"/>
      <c r="D44" s="77"/>
      <c r="E44" s="77"/>
      <c r="F44" s="77"/>
    </row>
    <row r="45" ht="13.5" customHeight="1" spans="2:6">
      <c r="B45" s="78"/>
      <c r="C45" s="78"/>
      <c r="D45" s="78"/>
      <c r="E45" s="78"/>
      <c r="F45" s="78"/>
    </row>
    <row r="46" ht="13.5" customHeight="1" spans="2:6">
      <c r="B46" s="77"/>
      <c r="C46" s="77"/>
      <c r="D46" s="77"/>
      <c r="E46" s="77"/>
      <c r="F46" s="77"/>
    </row>
    <row r="47" ht="13.5" customHeight="1" spans="2:6">
      <c r="B47" s="78"/>
      <c r="C47" s="78"/>
      <c r="D47" s="78"/>
      <c r="E47" s="78"/>
      <c r="F47" s="78"/>
    </row>
    <row r="48" ht="13.5" customHeight="1" spans="2:6">
      <c r="B48" s="77"/>
      <c r="C48" s="77"/>
      <c r="D48" s="77"/>
      <c r="E48" s="77"/>
      <c r="F48" s="77"/>
    </row>
    <row r="49" ht="13.5" customHeight="1" spans="2:6">
      <c r="B49" s="78"/>
      <c r="C49" s="78"/>
      <c r="D49" s="78"/>
      <c r="E49" s="78"/>
      <c r="F49" s="78"/>
    </row>
    <row r="50" ht="13.5" customHeight="1" spans="2:6">
      <c r="B50" s="77"/>
      <c r="C50" s="77"/>
      <c r="D50" s="77"/>
      <c r="E50" s="77"/>
      <c r="F50" s="77"/>
    </row>
    <row r="51" ht="13.5" customHeight="1" spans="2:6">
      <c r="B51" s="78"/>
      <c r="C51" s="78"/>
      <c r="D51" s="78"/>
      <c r="E51" s="78"/>
      <c r="F51" s="78"/>
    </row>
    <row r="52" ht="13.5" customHeight="1" spans="2:6">
      <c r="B52" s="77"/>
      <c r="C52" s="77"/>
      <c r="D52" s="77"/>
      <c r="E52" s="77"/>
      <c r="F52" s="77"/>
    </row>
    <row r="53" ht="13.5" customHeight="1" spans="2:6">
      <c r="B53" s="78"/>
      <c r="C53" s="78"/>
      <c r="D53" s="78"/>
      <c r="E53" s="78"/>
      <c r="F53" s="78"/>
    </row>
    <row r="54" ht="13.5" customHeight="1" spans="2:6">
      <c r="B54" s="77"/>
      <c r="C54" s="77"/>
      <c r="D54" s="77"/>
      <c r="E54" s="77"/>
      <c r="F54" s="77"/>
    </row>
    <row r="55" ht="13.5" customHeight="1" spans="2:6">
      <c r="B55" s="78"/>
      <c r="C55" s="78"/>
      <c r="D55" s="78"/>
      <c r="E55" s="78"/>
      <c r="F55" s="78"/>
    </row>
    <row r="56" ht="13.5" customHeight="1" spans="2:6">
      <c r="B56" s="77"/>
      <c r="C56" s="77"/>
      <c r="D56" s="77"/>
      <c r="E56" s="77"/>
      <c r="F56" s="77"/>
    </row>
    <row r="57" ht="13.5" customHeight="1" spans="2:6">
      <c r="B57" s="78"/>
      <c r="C57" s="78"/>
      <c r="D57" s="78"/>
      <c r="E57" s="78"/>
      <c r="F57" s="78"/>
    </row>
    <row r="58" ht="13.5" customHeight="1" spans="2:6">
      <c r="B58" s="77"/>
      <c r="C58" s="77"/>
      <c r="D58" s="77"/>
      <c r="E58" s="77"/>
      <c r="F58" s="77"/>
    </row>
    <row r="59" ht="13.5" customHeight="1" spans="2:6">
      <c r="B59" s="78"/>
      <c r="C59" s="78"/>
      <c r="D59" s="78"/>
      <c r="E59" s="78"/>
      <c r="F59" s="78"/>
    </row>
    <row r="60" ht="13.5" customHeight="1" spans="2:6">
      <c r="B60" s="77"/>
      <c r="C60" s="77"/>
      <c r="D60" s="77"/>
      <c r="E60" s="77"/>
      <c r="F60" s="77"/>
    </row>
    <row r="61" ht="13.5" customHeight="1" spans="2:6">
      <c r="B61" s="78"/>
      <c r="C61" s="78"/>
      <c r="D61" s="78"/>
      <c r="E61" s="78"/>
      <c r="F61" s="78"/>
    </row>
    <row r="62" ht="13.5" customHeight="1" spans="2:6">
      <c r="B62" s="77"/>
      <c r="C62" s="77"/>
      <c r="D62" s="77"/>
      <c r="E62" s="77"/>
      <c r="F62" s="77"/>
    </row>
    <row r="63" ht="13.5" customHeight="1" spans="2:6">
      <c r="B63" s="78"/>
      <c r="C63" s="78"/>
      <c r="D63" s="78"/>
      <c r="E63" s="78"/>
      <c r="F63" s="78"/>
    </row>
    <row r="64" ht="13.5" customHeight="1" spans="2:6">
      <c r="B64" s="77"/>
      <c r="C64" s="77"/>
      <c r="D64" s="77"/>
      <c r="E64" s="77"/>
      <c r="F64" s="77"/>
    </row>
    <row r="65" ht="13.5" customHeight="1" spans="2:6">
      <c r="B65" s="78"/>
      <c r="C65" s="78"/>
      <c r="D65" s="78"/>
      <c r="E65" s="78"/>
      <c r="F65" s="78"/>
    </row>
    <row r="66" ht="13.5" customHeight="1" spans="2:6">
      <c r="B66" s="77"/>
      <c r="C66" s="77"/>
      <c r="D66" s="77"/>
      <c r="E66" s="77"/>
      <c r="F66" s="77"/>
    </row>
    <row r="67" ht="13.5" customHeight="1" spans="2:6">
      <c r="B67" s="78"/>
      <c r="C67" s="78"/>
      <c r="D67" s="78"/>
      <c r="E67" s="78"/>
      <c r="F67" s="78"/>
    </row>
    <row r="68" ht="13.5" customHeight="1" spans="2:6">
      <c r="B68" s="77"/>
      <c r="C68" s="77"/>
      <c r="D68" s="77"/>
      <c r="E68" s="77"/>
      <c r="F68" s="77"/>
    </row>
    <row r="69" ht="13.5" customHeight="1" spans="2:6">
      <c r="B69" s="78"/>
      <c r="C69" s="78"/>
      <c r="D69" s="78"/>
      <c r="E69" s="78"/>
      <c r="F69" s="78"/>
    </row>
    <row r="70" ht="13.5" customHeight="1" spans="2:6">
      <c r="B70" s="77"/>
      <c r="C70" s="77"/>
      <c r="D70" s="77"/>
      <c r="E70" s="77"/>
      <c r="F70" s="77"/>
    </row>
    <row r="71" ht="13.5" customHeight="1" spans="2:6">
      <c r="B71" s="78"/>
      <c r="C71" s="78"/>
      <c r="D71" s="78"/>
      <c r="E71" s="78"/>
      <c r="F71" s="78"/>
    </row>
    <row r="72" ht="13.5" customHeight="1" spans="2:6">
      <c r="B72" s="77"/>
      <c r="C72" s="77"/>
      <c r="D72" s="77"/>
      <c r="E72" s="77"/>
      <c r="F72" s="77"/>
    </row>
    <row r="73" ht="13.5" customHeight="1" spans="2:6">
      <c r="B73" s="78"/>
      <c r="C73" s="78"/>
      <c r="D73" s="78"/>
      <c r="E73" s="78"/>
      <c r="F73" s="78"/>
    </row>
    <row r="74" ht="13.5" customHeight="1" spans="2:6">
      <c r="B74" s="77"/>
      <c r="C74" s="77"/>
      <c r="D74" s="77"/>
      <c r="E74" s="77"/>
      <c r="F74" s="77"/>
    </row>
    <row r="75" ht="13.5" customHeight="1" spans="2:6">
      <c r="B75" s="78"/>
      <c r="C75" s="78"/>
      <c r="D75" s="78"/>
      <c r="E75" s="78"/>
      <c r="F75" s="78"/>
    </row>
    <row r="76" ht="13.5" customHeight="1" spans="2:6">
      <c r="B76" s="77"/>
      <c r="C76" s="77"/>
      <c r="D76" s="77"/>
      <c r="E76" s="77"/>
      <c r="F76" s="77"/>
    </row>
    <row r="77" ht="13.5" customHeight="1" spans="2:6">
      <c r="B77" s="78"/>
      <c r="C77" s="78"/>
      <c r="D77" s="78"/>
      <c r="E77" s="78"/>
      <c r="F77" s="78"/>
    </row>
    <row r="78" ht="13.5" customHeight="1" spans="2:6">
      <c r="B78" s="77"/>
      <c r="C78" s="77"/>
      <c r="D78" s="77"/>
      <c r="E78" s="77"/>
      <c r="F78" s="77"/>
    </row>
    <row r="79" ht="13.5" customHeight="1" spans="2:6">
      <c r="B79" s="78"/>
      <c r="C79" s="78"/>
      <c r="D79" s="78"/>
      <c r="E79" s="78"/>
      <c r="F79" s="78"/>
    </row>
    <row r="80" ht="13.5" customHeight="1" spans="2:6">
      <c r="B80" s="77"/>
      <c r="C80" s="77"/>
      <c r="D80" s="77"/>
      <c r="E80" s="77"/>
      <c r="F80" s="77"/>
    </row>
    <row r="81" ht="13.5" customHeight="1" spans="2:6">
      <c r="B81" s="78"/>
      <c r="C81" s="78"/>
      <c r="D81" s="78"/>
      <c r="E81" s="78"/>
      <c r="F81" s="78"/>
    </row>
    <row r="82" ht="13.5" customHeight="1" spans="2:6">
      <c r="B82" s="77"/>
      <c r="C82" s="77"/>
      <c r="D82" s="77"/>
      <c r="E82" s="77"/>
      <c r="F82" s="77"/>
    </row>
    <row r="83" ht="13.5" customHeight="1" spans="2:6">
      <c r="B83" s="78"/>
      <c r="C83" s="78"/>
      <c r="D83" s="78"/>
      <c r="E83" s="78"/>
      <c r="F83" s="78"/>
    </row>
    <row r="84" ht="13.5" customHeight="1" spans="2:6">
      <c r="B84" s="77"/>
      <c r="C84" s="77"/>
      <c r="D84" s="77"/>
      <c r="E84" s="77"/>
      <c r="F84" s="77"/>
    </row>
    <row r="85" ht="13.5" customHeight="1" spans="2:6">
      <c r="B85" s="78"/>
      <c r="C85" s="78"/>
      <c r="D85" s="78"/>
      <c r="E85" s="78"/>
      <c r="F85" s="78"/>
    </row>
    <row r="86" ht="13.5" customHeight="1" spans="2:6">
      <c r="B86" s="77"/>
      <c r="C86" s="77"/>
      <c r="D86" s="77"/>
      <c r="E86" s="77"/>
      <c r="F86" s="77"/>
    </row>
    <row r="87" ht="13.5" customHeight="1" spans="2:6">
      <c r="B87" s="78"/>
      <c r="C87" s="78"/>
      <c r="D87" s="78"/>
      <c r="E87" s="78"/>
      <c r="F87" s="78"/>
    </row>
    <row r="88" ht="13.5" customHeight="1" spans="2:6">
      <c r="B88" s="77"/>
      <c r="C88" s="77"/>
      <c r="D88" s="77"/>
      <c r="E88" s="77"/>
      <c r="F88" s="77"/>
    </row>
    <row r="89" ht="13.5" customHeight="1" spans="2:6">
      <c r="B89" s="78"/>
      <c r="C89" s="78"/>
      <c r="D89" s="78"/>
      <c r="E89" s="78"/>
      <c r="F89" s="78"/>
    </row>
    <row r="90" ht="14.25" spans="2:6">
      <c r="B90" s="77"/>
      <c r="C90" s="77"/>
      <c r="D90" s="77"/>
      <c r="E90" s="77"/>
      <c r="F90" s="77"/>
    </row>
    <row r="91" ht="14.25" spans="2:6">
      <c r="B91" s="78"/>
      <c r="C91" s="78"/>
      <c r="D91" s="78"/>
      <c r="E91" s="78"/>
      <c r="F91" s="78"/>
    </row>
    <row r="92" ht="14.25" spans="2:6">
      <c r="B92" s="77"/>
      <c r="C92" s="77"/>
      <c r="D92" s="77"/>
      <c r="E92" s="77"/>
      <c r="F92" s="77"/>
    </row>
    <row r="93" ht="14.25" spans="2:6">
      <c r="B93" s="78"/>
      <c r="C93" s="78"/>
      <c r="D93" s="78"/>
      <c r="E93" s="78"/>
      <c r="F93" s="78"/>
    </row>
    <row r="94" ht="14.25" spans="2:6">
      <c r="B94" s="77"/>
      <c r="C94" s="77"/>
      <c r="D94" s="77"/>
      <c r="E94" s="77"/>
      <c r="F94" s="77"/>
    </row>
    <row r="95" ht="14.25" spans="2:6">
      <c r="B95" s="78"/>
      <c r="C95" s="78"/>
      <c r="D95" s="78"/>
      <c r="E95" s="78"/>
      <c r="F95" s="78"/>
    </row>
    <row r="96" ht="14.25" spans="2:6">
      <c r="B96" s="77"/>
      <c r="C96" s="77"/>
      <c r="D96" s="77"/>
      <c r="E96" s="77"/>
      <c r="F96" s="77"/>
    </row>
    <row r="97" ht="14.25" spans="2:6">
      <c r="B97" s="78"/>
      <c r="C97" s="78"/>
      <c r="D97" s="78"/>
      <c r="E97" s="78"/>
      <c r="F97" s="78"/>
    </row>
    <row r="98" ht="14.25" spans="2:6">
      <c r="B98" s="77"/>
      <c r="C98" s="77"/>
      <c r="D98" s="77"/>
      <c r="E98" s="77"/>
      <c r="F98" s="77"/>
    </row>
    <row r="99" ht="14.25" spans="2:6">
      <c r="B99" s="78"/>
      <c r="C99" s="78"/>
      <c r="D99" s="78"/>
      <c r="E99" s="78"/>
      <c r="F99" s="78"/>
    </row>
    <row r="100" ht="14.25" spans="2:6">
      <c r="B100" s="77"/>
      <c r="C100" s="77"/>
      <c r="D100" s="77"/>
      <c r="E100" s="77"/>
      <c r="F100" s="77"/>
    </row>
    <row r="101" ht="14.25" spans="2:6">
      <c r="B101" s="78"/>
      <c r="C101" s="78"/>
      <c r="D101" s="78"/>
      <c r="E101" s="78"/>
      <c r="F101" s="78"/>
    </row>
    <row r="102" ht="14.25" spans="2:6">
      <c r="B102" s="77"/>
      <c r="C102" s="77"/>
      <c r="D102" s="77"/>
      <c r="E102" s="77"/>
      <c r="F102" s="77"/>
    </row>
    <row r="103" ht="14.25" spans="2:6">
      <c r="B103" s="78"/>
      <c r="C103" s="78"/>
      <c r="D103" s="78"/>
      <c r="E103" s="78"/>
      <c r="F103" s="78"/>
    </row>
    <row r="104" ht="14.25" spans="2:6">
      <c r="B104" s="77"/>
      <c r="C104" s="77"/>
      <c r="D104" s="77"/>
      <c r="E104" s="77"/>
      <c r="F104" s="77"/>
    </row>
    <row r="105" ht="14.25" spans="2:6">
      <c r="B105" s="78"/>
      <c r="C105" s="78"/>
      <c r="D105" s="78"/>
      <c r="E105" s="78"/>
      <c r="F105" s="78"/>
    </row>
    <row r="106" ht="14.25" spans="2:6">
      <c r="B106" s="77"/>
      <c r="C106" s="77"/>
      <c r="D106" s="77"/>
      <c r="E106" s="77"/>
      <c r="F106" s="77"/>
    </row>
    <row r="107" ht="14.25" spans="2:6">
      <c r="B107" s="78"/>
      <c r="C107" s="78"/>
      <c r="D107" s="78"/>
      <c r="E107" s="78"/>
      <c r="F107" s="78"/>
    </row>
    <row r="108" ht="14.25" spans="2:6">
      <c r="B108" s="77"/>
      <c r="C108" s="77"/>
      <c r="D108" s="77"/>
      <c r="E108" s="77"/>
      <c r="F108" s="77"/>
    </row>
    <row r="109" ht="14.25" spans="2:6">
      <c r="B109" s="78"/>
      <c r="C109" s="78"/>
      <c r="D109" s="78"/>
      <c r="E109" s="78"/>
      <c r="F109" s="78"/>
    </row>
    <row r="110" ht="14.25" spans="2:6">
      <c r="B110" s="77"/>
      <c r="C110" s="77"/>
      <c r="D110" s="77"/>
      <c r="E110" s="77"/>
      <c r="F110" s="77"/>
    </row>
    <row r="111" ht="14.25" spans="2:6">
      <c r="B111" s="78"/>
      <c r="C111" s="78"/>
      <c r="D111" s="78"/>
      <c r="E111" s="78"/>
      <c r="F111" s="78"/>
    </row>
    <row r="112" ht="14.25" spans="2:6">
      <c r="B112" s="77"/>
      <c r="C112" s="77"/>
      <c r="D112" s="77"/>
      <c r="E112" s="77"/>
      <c r="F112" s="77"/>
    </row>
    <row r="113" ht="14.25" spans="2:6">
      <c r="B113" s="78"/>
      <c r="C113" s="78"/>
      <c r="D113" s="78"/>
      <c r="E113" s="78"/>
      <c r="F113" s="78"/>
    </row>
    <row r="114" ht="14.25" spans="2:6">
      <c r="B114" s="77"/>
      <c r="C114" s="77"/>
      <c r="D114" s="77"/>
      <c r="E114" s="77"/>
      <c r="F114" s="77"/>
    </row>
    <row r="115" ht="14.25" spans="2:6">
      <c r="B115" s="78"/>
      <c r="C115" s="78"/>
      <c r="D115" s="78"/>
      <c r="E115" s="78"/>
      <c r="F115" s="78"/>
    </row>
    <row r="116" ht="14.25" spans="2:6">
      <c r="B116" s="77"/>
      <c r="C116" s="77"/>
      <c r="D116" s="77"/>
      <c r="E116" s="77"/>
      <c r="F116" s="77"/>
    </row>
    <row r="117" ht="14.25" spans="2:6">
      <c r="B117" s="78"/>
      <c r="C117" s="78"/>
      <c r="D117" s="78"/>
      <c r="E117" s="78"/>
      <c r="F117" s="78"/>
    </row>
    <row r="118" ht="14.25" spans="2:6">
      <c r="B118" s="77"/>
      <c r="C118" s="77"/>
      <c r="D118" s="77"/>
      <c r="E118" s="77"/>
      <c r="F118" s="77"/>
    </row>
    <row r="119" ht="14.25" spans="2:6">
      <c r="B119" s="78"/>
      <c r="C119" s="78"/>
      <c r="D119" s="78"/>
      <c r="E119" s="78"/>
      <c r="F119" s="78"/>
    </row>
    <row r="120" ht="14.25" spans="2:6">
      <c r="B120" s="77"/>
      <c r="C120" s="77"/>
      <c r="D120" s="77"/>
      <c r="E120" s="77"/>
      <c r="F120" s="77"/>
    </row>
    <row r="121" ht="14.25" spans="2:6">
      <c r="B121" s="78"/>
      <c r="C121" s="78"/>
      <c r="D121" s="78"/>
      <c r="E121" s="78"/>
      <c r="F121" s="78"/>
    </row>
    <row r="122" ht="14.25" spans="2:6">
      <c r="B122" s="77"/>
      <c r="C122" s="77"/>
      <c r="D122" s="77"/>
      <c r="E122" s="77"/>
      <c r="F122" s="77"/>
    </row>
    <row r="123" ht="14.25" spans="2:6">
      <c r="B123" s="78"/>
      <c r="C123" s="78"/>
      <c r="D123" s="78"/>
      <c r="E123" s="78"/>
      <c r="F123" s="78"/>
    </row>
    <row r="124" ht="14.25" spans="2:6">
      <c r="B124" s="77"/>
      <c r="C124" s="77"/>
      <c r="D124" s="77"/>
      <c r="E124" s="77"/>
      <c r="F124" s="77"/>
    </row>
    <row r="125" ht="14.25" spans="2:6">
      <c r="B125" s="78"/>
      <c r="C125" s="78"/>
      <c r="D125" s="78"/>
      <c r="E125" s="78"/>
      <c r="F125" s="78"/>
    </row>
    <row r="126" ht="14.25" spans="2:6">
      <c r="B126" s="77"/>
      <c r="C126" s="77"/>
      <c r="D126" s="77"/>
      <c r="E126" s="77"/>
      <c r="F126" s="77"/>
    </row>
    <row r="127" ht="14.25" spans="2:6">
      <c r="B127" s="78"/>
      <c r="C127" s="78"/>
      <c r="D127" s="78"/>
      <c r="E127" s="78"/>
      <c r="F127" s="78"/>
    </row>
    <row r="128" ht="14.25" spans="2:6">
      <c r="B128" s="77"/>
      <c r="C128" s="77"/>
      <c r="D128" s="77"/>
      <c r="E128" s="77"/>
      <c r="F128" s="77"/>
    </row>
    <row r="129" ht="14.25" spans="2:6">
      <c r="B129" s="78"/>
      <c r="C129" s="78"/>
      <c r="D129" s="78"/>
      <c r="E129" s="78"/>
      <c r="F129" s="78"/>
    </row>
    <row r="130" ht="14.25" spans="2:6">
      <c r="B130" s="77"/>
      <c r="C130" s="77"/>
      <c r="D130" s="77"/>
      <c r="E130" s="77"/>
      <c r="F130" s="77"/>
    </row>
    <row r="131" ht="14.25" spans="2:6">
      <c r="B131" s="78"/>
      <c r="C131" s="78"/>
      <c r="D131" s="78"/>
      <c r="E131" s="78"/>
      <c r="F131" s="78"/>
    </row>
    <row r="132" ht="14.25" spans="2:6">
      <c r="B132" s="77"/>
      <c r="C132" s="77"/>
      <c r="D132" s="77"/>
      <c r="E132" s="77"/>
      <c r="F132" s="77"/>
    </row>
    <row r="133" ht="14.25" spans="2:6">
      <c r="B133" s="78"/>
      <c r="C133" s="78"/>
      <c r="D133" s="78"/>
      <c r="E133" s="78"/>
      <c r="F133" s="78"/>
    </row>
    <row r="134" ht="14.25" spans="2:6">
      <c r="B134" s="77"/>
      <c r="C134" s="77"/>
      <c r="D134" s="77"/>
      <c r="E134" s="77"/>
      <c r="F134" s="77"/>
    </row>
    <row r="135" ht="14.25" spans="2:6">
      <c r="B135" s="78"/>
      <c r="C135" s="78"/>
      <c r="D135" s="78"/>
      <c r="E135" s="78"/>
      <c r="F135" s="78"/>
    </row>
    <row r="136" ht="14.25" spans="2:6">
      <c r="B136" s="77"/>
      <c r="C136" s="77"/>
      <c r="D136" s="77"/>
      <c r="E136" s="77"/>
      <c r="F136" s="77"/>
    </row>
    <row r="137" ht="14.25" spans="2:6">
      <c r="B137" s="78"/>
      <c r="C137" s="78"/>
      <c r="D137" s="78"/>
      <c r="E137" s="78"/>
      <c r="F137" s="78"/>
    </row>
    <row r="138" ht="14.25" spans="2:6">
      <c r="B138" s="77"/>
      <c r="C138" s="77"/>
      <c r="D138" s="77"/>
      <c r="E138" s="77"/>
      <c r="F138" s="77"/>
    </row>
    <row r="139" ht="14.25" spans="2:6">
      <c r="B139" s="78"/>
      <c r="C139" s="78"/>
      <c r="D139" s="78"/>
      <c r="E139" s="78"/>
      <c r="F139" s="78"/>
    </row>
    <row r="140" ht="14.25" spans="2:6">
      <c r="B140" s="77"/>
      <c r="C140" s="77"/>
      <c r="D140" s="77"/>
      <c r="E140" s="77"/>
      <c r="F140" s="77"/>
    </row>
    <row r="141" ht="14.25" spans="2:6">
      <c r="B141" s="78"/>
      <c r="C141" s="78"/>
      <c r="D141" s="78"/>
      <c r="E141" s="78"/>
      <c r="F141" s="78"/>
    </row>
    <row r="142" ht="14.25" spans="2:6">
      <c r="B142" s="77"/>
      <c r="C142" s="77"/>
      <c r="D142" s="77"/>
      <c r="E142" s="77"/>
      <c r="F142" s="77"/>
    </row>
    <row r="143" ht="14.25" spans="2:6">
      <c r="B143" s="78"/>
      <c r="C143" s="78"/>
      <c r="D143" s="78"/>
      <c r="E143" s="78"/>
      <c r="F143" s="78"/>
    </row>
    <row r="144" ht="14.25" spans="2:6">
      <c r="B144" s="77"/>
      <c r="C144" s="77"/>
      <c r="D144" s="77"/>
      <c r="E144" s="77"/>
      <c r="F144" s="77"/>
    </row>
    <row r="145" ht="14.25" spans="2:6">
      <c r="B145" s="78"/>
      <c r="C145" s="78"/>
      <c r="D145" s="78"/>
      <c r="E145" s="78"/>
      <c r="F145" s="78"/>
    </row>
    <row r="146" ht="14.25" spans="2:6">
      <c r="B146" s="77"/>
      <c r="C146" s="77"/>
      <c r="D146" s="77"/>
      <c r="E146" s="77"/>
      <c r="F146" s="77"/>
    </row>
    <row r="147" ht="14.25" spans="2:6">
      <c r="B147" s="78"/>
      <c r="C147" s="78"/>
      <c r="D147" s="78"/>
      <c r="E147" s="78"/>
      <c r="F147" s="78"/>
    </row>
    <row r="148" ht="14.25" spans="2:6">
      <c r="B148" s="77"/>
      <c r="C148" s="77"/>
      <c r="D148" s="77"/>
      <c r="E148" s="77"/>
      <c r="F148" s="77"/>
    </row>
    <row r="149" ht="14.25" spans="2:6">
      <c r="B149" s="78"/>
      <c r="C149" s="78"/>
      <c r="D149" s="78"/>
      <c r="E149" s="78"/>
      <c r="F149" s="78"/>
    </row>
    <row r="150" ht="14.25" spans="2:6">
      <c r="B150" s="77"/>
      <c r="C150" s="77"/>
      <c r="D150" s="77"/>
      <c r="E150" s="77"/>
      <c r="F150" s="77"/>
    </row>
    <row r="151" ht="14.25" spans="2:6">
      <c r="B151" s="78"/>
      <c r="C151" s="78"/>
      <c r="D151" s="78"/>
      <c r="E151" s="78"/>
      <c r="F151" s="78"/>
    </row>
    <row r="152" ht="14.25" spans="2:6">
      <c r="B152" s="77"/>
      <c r="C152" s="77"/>
      <c r="D152" s="77"/>
      <c r="E152" s="77"/>
      <c r="F152" s="77"/>
    </row>
    <row r="153" ht="14.25" spans="2:6">
      <c r="B153" s="78"/>
      <c r="C153" s="78"/>
      <c r="D153" s="78"/>
      <c r="E153" s="78"/>
      <c r="F153" s="78"/>
    </row>
    <row r="154" ht="14.25" spans="2:6">
      <c r="B154" s="77"/>
      <c r="C154" s="77"/>
      <c r="D154" s="77"/>
      <c r="E154" s="77"/>
      <c r="F154" s="77"/>
    </row>
    <row r="155" ht="14.25" spans="2:6">
      <c r="B155" s="78"/>
      <c r="C155" s="78"/>
      <c r="D155" s="78"/>
      <c r="E155" s="78"/>
      <c r="F155" s="78"/>
    </row>
    <row r="156" ht="14.25" spans="2:6">
      <c r="B156" s="77"/>
      <c r="C156" s="77"/>
      <c r="D156" s="77"/>
      <c r="E156" s="77"/>
      <c r="F156" s="77"/>
    </row>
    <row r="157" ht="14.25" spans="2:6">
      <c r="B157" s="78"/>
      <c r="C157" s="78"/>
      <c r="D157" s="78"/>
      <c r="E157" s="78"/>
      <c r="F157" s="78"/>
    </row>
    <row r="158" ht="14.25" spans="2:6">
      <c r="B158" s="77"/>
      <c r="C158" s="77"/>
      <c r="D158" s="77"/>
      <c r="E158" s="77"/>
      <c r="F158" s="77"/>
    </row>
    <row r="159" ht="14.25" spans="2:6">
      <c r="B159" s="78"/>
      <c r="C159" s="78"/>
      <c r="D159" s="78"/>
      <c r="E159" s="78"/>
      <c r="F159" s="78"/>
    </row>
    <row r="160" ht="14.25" spans="2:6">
      <c r="B160" s="77"/>
      <c r="C160" s="77"/>
      <c r="D160" s="77"/>
      <c r="E160" s="77"/>
      <c r="F160" s="77"/>
    </row>
    <row r="161" ht="14.25" spans="2:6">
      <c r="B161" s="78"/>
      <c r="C161" s="78"/>
      <c r="D161" s="78"/>
      <c r="E161" s="78"/>
      <c r="F161" s="78"/>
    </row>
    <row r="162" ht="14.25" spans="2:6">
      <c r="B162" s="77"/>
      <c r="C162" s="77"/>
      <c r="D162" s="77"/>
      <c r="E162" s="77"/>
      <c r="F162" s="77"/>
    </row>
    <row r="163" ht="14.25" spans="2:6">
      <c r="B163" s="78"/>
      <c r="C163" s="78"/>
      <c r="D163" s="78"/>
      <c r="E163" s="78"/>
      <c r="F163" s="78"/>
    </row>
    <row r="164" ht="14.25" spans="2:6">
      <c r="B164" s="77"/>
      <c r="C164" s="77"/>
      <c r="D164" s="77"/>
      <c r="E164" s="77"/>
      <c r="F164" s="77"/>
    </row>
    <row r="165" ht="14.25" spans="2:6">
      <c r="B165" s="78"/>
      <c r="C165" s="78"/>
      <c r="D165" s="78"/>
      <c r="E165" s="78"/>
      <c r="F165" s="78"/>
    </row>
    <row r="166" ht="14.25" spans="2:6">
      <c r="B166" s="77"/>
      <c r="C166" s="77"/>
      <c r="D166" s="77"/>
      <c r="E166" s="77"/>
      <c r="F166" s="77"/>
    </row>
    <row r="167" ht="14.25" spans="2:6">
      <c r="B167" s="78"/>
      <c r="C167" s="78"/>
      <c r="D167" s="78"/>
      <c r="E167" s="78"/>
      <c r="F167" s="78"/>
    </row>
    <row r="168" ht="14.25" spans="2:6">
      <c r="B168" s="77"/>
      <c r="C168" s="77"/>
      <c r="D168" s="77"/>
      <c r="E168" s="77"/>
      <c r="F168" s="77"/>
    </row>
    <row r="169" ht="14.25" spans="2:6">
      <c r="B169" s="78"/>
      <c r="C169" s="78"/>
      <c r="D169" s="78"/>
      <c r="E169" s="78"/>
      <c r="F169" s="78"/>
    </row>
    <row r="170" ht="14.25" spans="2:6">
      <c r="B170" s="77"/>
      <c r="C170" s="77"/>
      <c r="D170" s="77"/>
      <c r="E170" s="77"/>
      <c r="F170" s="77"/>
    </row>
    <row r="171" ht="14.25" spans="2:6">
      <c r="B171" s="78"/>
      <c r="C171" s="78"/>
      <c r="D171" s="78"/>
      <c r="E171" s="78"/>
      <c r="F171" s="78"/>
    </row>
    <row r="172" ht="14.25" spans="2:6">
      <c r="B172" s="77"/>
      <c r="C172" s="77"/>
      <c r="D172" s="77"/>
      <c r="E172" s="77"/>
      <c r="F172" s="77"/>
    </row>
    <row r="173" ht="14.25" spans="2:6">
      <c r="B173" s="78"/>
      <c r="C173" s="78"/>
      <c r="D173" s="78"/>
      <c r="E173" s="78"/>
      <c r="F173" s="78"/>
    </row>
    <row r="174" ht="14.25" spans="2:6">
      <c r="B174" s="77"/>
      <c r="C174" s="77"/>
      <c r="D174" s="77"/>
      <c r="E174" s="77"/>
      <c r="F174" s="77"/>
    </row>
    <row r="175" ht="14.25" spans="2:6">
      <c r="B175" s="78"/>
      <c r="C175" s="78"/>
      <c r="D175" s="78"/>
      <c r="E175" s="78"/>
      <c r="F175" s="78"/>
    </row>
    <row r="176" ht="14.25" spans="2:6">
      <c r="B176" s="77"/>
      <c r="C176" s="77"/>
      <c r="D176" s="77"/>
      <c r="E176" s="77"/>
      <c r="F176" s="77"/>
    </row>
    <row r="177" ht="14.25" spans="2:6">
      <c r="B177" s="78"/>
      <c r="C177" s="78"/>
      <c r="D177" s="78"/>
      <c r="E177" s="78"/>
      <c r="F177" s="78"/>
    </row>
    <row r="178" ht="14.25" spans="2:6">
      <c r="B178" s="77"/>
      <c r="C178" s="77"/>
      <c r="D178" s="77"/>
      <c r="E178" s="77"/>
      <c r="F178" s="77"/>
    </row>
    <row r="179" ht="14.25" spans="2:6">
      <c r="B179" s="78"/>
      <c r="C179" s="78"/>
      <c r="D179" s="78"/>
      <c r="E179" s="78"/>
      <c r="F179" s="78"/>
    </row>
    <row r="180" ht="14.25" spans="2:6">
      <c r="B180" s="77"/>
      <c r="C180" s="77"/>
      <c r="D180" s="77"/>
      <c r="E180" s="77"/>
      <c r="F180" s="77"/>
    </row>
    <row r="181" ht="14.25" spans="2:6">
      <c r="B181" s="78"/>
      <c r="C181" s="78"/>
      <c r="D181" s="78"/>
      <c r="E181" s="78"/>
      <c r="F181" s="78"/>
    </row>
    <row r="182" ht="14.25" spans="2:6">
      <c r="B182" s="77"/>
      <c r="C182" s="77"/>
      <c r="D182" s="77"/>
      <c r="E182" s="77"/>
      <c r="F182" s="77"/>
    </row>
    <row r="183" ht="14.25" spans="2:6">
      <c r="B183" s="78"/>
      <c r="C183" s="78"/>
      <c r="D183" s="78"/>
      <c r="E183" s="78"/>
      <c r="F183" s="78"/>
    </row>
    <row r="184" ht="14.25" spans="2:6">
      <c r="B184" s="77"/>
      <c r="C184" s="77"/>
      <c r="D184" s="77"/>
      <c r="E184" s="77"/>
      <c r="F184" s="77"/>
    </row>
    <row r="185" ht="14.25" spans="2:6">
      <c r="B185" s="78"/>
      <c r="C185" s="78"/>
      <c r="D185" s="78"/>
      <c r="E185" s="78"/>
      <c r="F185" s="78"/>
    </row>
    <row r="186" ht="14.25" spans="2:6">
      <c r="B186" s="77"/>
      <c r="C186" s="77"/>
      <c r="D186" s="77"/>
      <c r="E186" s="77"/>
      <c r="F186" s="77"/>
    </row>
    <row r="187" ht="14.25" spans="2:6">
      <c r="B187" s="78"/>
      <c r="C187" s="78"/>
      <c r="D187" s="78"/>
      <c r="E187" s="78"/>
      <c r="F187" s="78"/>
    </row>
    <row r="188" ht="14.25" spans="2:6">
      <c r="B188" s="77"/>
      <c r="C188" s="77"/>
      <c r="D188" s="77"/>
      <c r="E188" s="77"/>
      <c r="F188" s="77"/>
    </row>
    <row r="189" ht="14.25" spans="2:6">
      <c r="B189" s="78"/>
      <c r="C189" s="78"/>
      <c r="D189" s="78"/>
      <c r="E189" s="78"/>
      <c r="F189" s="78"/>
    </row>
    <row r="190" ht="14.25" spans="2:6">
      <c r="B190" s="77"/>
      <c r="C190" s="77"/>
      <c r="D190" s="77"/>
      <c r="E190" s="77"/>
      <c r="F190" s="77"/>
    </row>
    <row r="191" ht="14.25" spans="2:6">
      <c r="B191" s="78"/>
      <c r="C191" s="78"/>
      <c r="D191" s="78"/>
      <c r="E191" s="78"/>
      <c r="F191" s="78"/>
    </row>
    <row r="192" ht="14.25" spans="2:6">
      <c r="B192" s="77"/>
      <c r="C192" s="77"/>
      <c r="D192" s="77"/>
      <c r="E192" s="77"/>
      <c r="F192" s="77"/>
    </row>
    <row r="193" ht="14.25" spans="2:6">
      <c r="B193" s="78"/>
      <c r="C193" s="78"/>
      <c r="D193" s="78"/>
      <c r="E193" s="78"/>
      <c r="F193" s="78"/>
    </row>
    <row r="194" ht="14.25" spans="2:6">
      <c r="B194" s="77"/>
      <c r="C194" s="77"/>
      <c r="D194" s="77"/>
      <c r="E194" s="77"/>
      <c r="F194" s="77"/>
    </row>
    <row r="195" ht="14.25" spans="2:6">
      <c r="B195" s="78"/>
      <c r="C195" s="78"/>
      <c r="D195" s="78"/>
      <c r="E195" s="78"/>
      <c r="F195" s="78"/>
    </row>
    <row r="196" ht="14.25" spans="2:6">
      <c r="B196" s="77"/>
      <c r="C196" s="77"/>
      <c r="D196" s="77"/>
      <c r="E196" s="77"/>
      <c r="F196" s="77"/>
    </row>
    <row r="197" ht="14.25" spans="2:6">
      <c r="B197" s="78"/>
      <c r="C197" s="78"/>
      <c r="D197" s="78"/>
      <c r="E197" s="78"/>
      <c r="F197" s="78"/>
    </row>
    <row r="198" ht="14.25" spans="2:6">
      <c r="B198" s="77"/>
      <c r="C198" s="77"/>
      <c r="D198" s="77"/>
      <c r="E198" s="77"/>
      <c r="F198" s="77"/>
    </row>
    <row r="199" ht="14.25" spans="2:6">
      <c r="B199" s="78"/>
      <c r="C199" s="78"/>
      <c r="D199" s="78"/>
      <c r="E199" s="78"/>
      <c r="F199" s="78"/>
    </row>
    <row r="200" ht="14.25" spans="2:6">
      <c r="B200" s="77"/>
      <c r="C200" s="77"/>
      <c r="D200" s="77"/>
      <c r="E200" s="77"/>
      <c r="F200" s="77"/>
    </row>
    <row r="201" ht="14.25" spans="2:6">
      <c r="B201" s="78"/>
      <c r="C201" s="78"/>
      <c r="D201" s="78"/>
      <c r="E201" s="78"/>
      <c r="F201" s="78"/>
    </row>
    <row r="202" ht="14.25" spans="2:6">
      <c r="B202" s="77"/>
      <c r="C202" s="77"/>
      <c r="D202" s="77"/>
      <c r="E202" s="77"/>
      <c r="F202" s="77"/>
    </row>
    <row r="203" ht="14.25" spans="2:6">
      <c r="B203" s="78"/>
      <c r="C203" s="78"/>
      <c r="D203" s="78"/>
      <c r="E203" s="78"/>
      <c r="F203" s="78"/>
    </row>
    <row r="204" ht="14.25" spans="2:6">
      <c r="B204" s="77"/>
      <c r="C204" s="77"/>
      <c r="D204" s="77"/>
      <c r="E204" s="77"/>
      <c r="F204" s="77"/>
    </row>
    <row r="205" ht="14.25" spans="2:6">
      <c r="B205" s="78"/>
      <c r="C205" s="78"/>
      <c r="D205" s="78"/>
      <c r="E205" s="78"/>
      <c r="F205" s="78"/>
    </row>
    <row r="206" ht="14.25" spans="2:6">
      <c r="B206" s="77"/>
      <c r="C206" s="77"/>
      <c r="D206" s="77"/>
      <c r="E206" s="77"/>
      <c r="F206" s="77"/>
    </row>
    <row r="207" ht="14.25" spans="2:6">
      <c r="B207" s="78"/>
      <c r="C207" s="78"/>
      <c r="D207" s="78"/>
      <c r="E207" s="78"/>
      <c r="F207" s="78"/>
    </row>
    <row r="208" ht="14.25" spans="2:6">
      <c r="B208" s="77"/>
      <c r="C208" s="77"/>
      <c r="D208" s="77"/>
      <c r="E208" s="77"/>
      <c r="F208" s="77"/>
    </row>
    <row r="209" ht="14.25" spans="2:6">
      <c r="B209" s="78"/>
      <c r="C209" s="78"/>
      <c r="D209" s="78"/>
      <c r="E209" s="78"/>
      <c r="F209" s="78"/>
    </row>
    <row r="210" ht="14.25" spans="2:6">
      <c r="B210" s="77"/>
      <c r="C210" s="77"/>
      <c r="D210" s="77"/>
      <c r="E210" s="77"/>
      <c r="F210" s="77"/>
    </row>
    <row r="211" ht="14.25" spans="2:6">
      <c r="B211" s="78"/>
      <c r="C211" s="78"/>
      <c r="D211" s="78"/>
      <c r="E211" s="78"/>
      <c r="F211" s="78"/>
    </row>
    <row r="212" ht="14.25" spans="2:6">
      <c r="B212" s="77"/>
      <c r="C212" s="77"/>
      <c r="D212" s="77"/>
      <c r="E212" s="77"/>
      <c r="F212" s="77"/>
    </row>
    <row r="213" ht="14.25" spans="2:6">
      <c r="B213" s="78"/>
      <c r="C213" s="78"/>
      <c r="D213" s="78"/>
      <c r="E213" s="78"/>
      <c r="F213" s="78"/>
    </row>
    <row r="214" ht="14.25" spans="2:6">
      <c r="B214" s="77"/>
      <c r="C214" s="77"/>
      <c r="D214" s="77"/>
      <c r="E214" s="77"/>
      <c r="F214" s="77"/>
    </row>
    <row r="215" ht="14.25" spans="2:6">
      <c r="B215" s="78"/>
      <c r="C215" s="78"/>
      <c r="D215" s="78"/>
      <c r="E215" s="78"/>
      <c r="F215" s="78"/>
    </row>
    <row r="216" ht="14.25" spans="2:6">
      <c r="B216" s="77"/>
      <c r="C216" s="77"/>
      <c r="D216" s="77"/>
      <c r="E216" s="77"/>
      <c r="F216" s="77"/>
    </row>
    <row r="217" ht="14.25" spans="2:6">
      <c r="B217" s="78"/>
      <c r="C217" s="78"/>
      <c r="D217" s="78"/>
      <c r="E217" s="78"/>
      <c r="F217" s="78"/>
    </row>
    <row r="218" ht="14.25" spans="2:6">
      <c r="B218" s="77"/>
      <c r="C218" s="77"/>
      <c r="D218" s="77"/>
      <c r="E218" s="77"/>
      <c r="F218" s="77"/>
    </row>
    <row r="219" ht="14.25" spans="2:6">
      <c r="B219" s="78"/>
      <c r="C219" s="78"/>
      <c r="D219" s="78"/>
      <c r="E219" s="78"/>
      <c r="F219" s="78"/>
    </row>
    <row r="220" ht="14.25" spans="2:6">
      <c r="B220" s="77"/>
      <c r="C220" s="77"/>
      <c r="D220" s="77"/>
      <c r="E220" s="77"/>
      <c r="F220" s="77"/>
    </row>
    <row r="221" ht="14.25" spans="2:6">
      <c r="B221" s="78"/>
      <c r="C221" s="78"/>
      <c r="D221" s="78"/>
      <c r="E221" s="78"/>
      <c r="F221" s="78"/>
    </row>
    <row r="222" ht="14.25" spans="2:6">
      <c r="B222" s="77"/>
      <c r="C222" s="77"/>
      <c r="D222" s="77"/>
      <c r="E222" s="77"/>
      <c r="F222" s="77"/>
    </row>
    <row r="223" ht="14.25" spans="2:6">
      <c r="B223" s="78"/>
      <c r="C223" s="78"/>
      <c r="D223" s="78"/>
      <c r="E223" s="78"/>
      <c r="F223" s="78"/>
    </row>
    <row r="224" ht="14.25" spans="2:6">
      <c r="B224" s="77"/>
      <c r="C224" s="77"/>
      <c r="D224" s="77"/>
      <c r="E224" s="77"/>
      <c r="F224" s="77"/>
    </row>
    <row r="225" ht="14.25" spans="2:6">
      <c r="B225" s="78"/>
      <c r="C225" s="78"/>
      <c r="D225" s="78"/>
      <c r="E225" s="78"/>
      <c r="F225" s="78"/>
    </row>
    <row r="226" ht="14.25" spans="2:6">
      <c r="B226" s="77"/>
      <c r="C226" s="77"/>
      <c r="D226" s="77"/>
      <c r="E226" s="77"/>
      <c r="F226" s="77"/>
    </row>
    <row r="227" ht="14.25" spans="2:6">
      <c r="B227" s="78"/>
      <c r="C227" s="78"/>
      <c r="D227" s="78"/>
      <c r="E227" s="78"/>
      <c r="F227" s="78"/>
    </row>
    <row r="228" ht="14.25" spans="2:6">
      <c r="B228" s="77"/>
      <c r="C228" s="77"/>
      <c r="D228" s="77"/>
      <c r="E228" s="77"/>
      <c r="F228" s="77"/>
    </row>
    <row r="229" ht="14.25" spans="2:6">
      <c r="B229" s="78"/>
      <c r="C229" s="78"/>
      <c r="D229" s="78"/>
      <c r="E229" s="78"/>
      <c r="F229" s="78"/>
    </row>
    <row r="230" ht="14.25" spans="2:6">
      <c r="B230" s="77"/>
      <c r="C230" s="77"/>
      <c r="D230" s="77"/>
      <c r="E230" s="77"/>
      <c r="F230" s="77"/>
    </row>
    <row r="231" ht="14.25" spans="2:6">
      <c r="B231" s="78"/>
      <c r="C231" s="78"/>
      <c r="D231" s="78"/>
      <c r="E231" s="78"/>
      <c r="F231" s="78"/>
    </row>
    <row r="232" ht="14.25" spans="2:6">
      <c r="B232" s="77"/>
      <c r="C232" s="77"/>
      <c r="D232" s="77"/>
      <c r="E232" s="77"/>
      <c r="F232" s="77"/>
    </row>
    <row r="233" ht="14.25" spans="2:6">
      <c r="B233" s="78"/>
      <c r="C233" s="78"/>
      <c r="D233" s="78"/>
      <c r="E233" s="78"/>
      <c r="F233" s="78"/>
    </row>
    <row r="234" ht="14.25" spans="2:6">
      <c r="B234" s="77"/>
      <c r="C234" s="77"/>
      <c r="D234" s="77"/>
      <c r="E234" s="77"/>
      <c r="F234" s="77"/>
    </row>
    <row r="235" ht="14.25" spans="2:6">
      <c r="B235" s="78"/>
      <c r="C235" s="78"/>
      <c r="D235" s="78"/>
      <c r="E235" s="78"/>
      <c r="F235" s="78"/>
    </row>
    <row r="236" ht="14.25" spans="2:6">
      <c r="B236" s="77"/>
      <c r="C236" s="77"/>
      <c r="D236" s="77"/>
      <c r="E236" s="77"/>
      <c r="F236" s="77"/>
    </row>
    <row r="237" ht="14.25" spans="2:6">
      <c r="B237" s="78"/>
      <c r="C237" s="78"/>
      <c r="D237" s="78"/>
      <c r="E237" s="78"/>
      <c r="F237" s="78"/>
    </row>
    <row r="238" ht="14.25" spans="2:6">
      <c r="B238" s="77"/>
      <c r="C238" s="77"/>
      <c r="D238" s="77"/>
      <c r="E238" s="77"/>
      <c r="F238" s="77"/>
    </row>
    <row r="239" ht="14.25" spans="2:6">
      <c r="B239" s="78"/>
      <c r="C239" s="78"/>
      <c r="D239" s="78"/>
      <c r="E239" s="78"/>
      <c r="F239" s="78"/>
    </row>
    <row r="240" ht="14.25" spans="2:6">
      <c r="B240" s="77"/>
      <c r="C240" s="77"/>
      <c r="D240" s="77"/>
      <c r="E240" s="77"/>
      <c r="F240" s="77"/>
    </row>
    <row r="241" ht="14.25" spans="2:6">
      <c r="B241" s="78"/>
      <c r="C241" s="78"/>
      <c r="D241" s="78"/>
      <c r="E241" s="78"/>
      <c r="F241" s="78"/>
    </row>
    <row r="242" ht="14.25" spans="2:6">
      <c r="B242" s="77"/>
      <c r="C242" s="77"/>
      <c r="D242" s="77"/>
      <c r="E242" s="77"/>
      <c r="F242" s="77"/>
    </row>
    <row r="243" ht="14.25" spans="2:6">
      <c r="B243" s="78"/>
      <c r="C243" s="78"/>
      <c r="D243" s="78"/>
      <c r="E243" s="78"/>
      <c r="F243" s="78"/>
    </row>
    <row r="244" ht="14.25" spans="2:6">
      <c r="B244" s="77"/>
      <c r="C244" s="77"/>
      <c r="D244" s="77"/>
      <c r="E244" s="77"/>
      <c r="F244" s="77"/>
    </row>
    <row r="245" ht="14.25" spans="2:6">
      <c r="B245" s="78"/>
      <c r="C245" s="78"/>
      <c r="D245" s="78"/>
      <c r="E245" s="78"/>
      <c r="F245" s="78"/>
    </row>
    <row r="246" ht="14.25" spans="2:6">
      <c r="B246" s="77"/>
      <c r="C246" s="77"/>
      <c r="D246" s="77"/>
      <c r="E246" s="77"/>
      <c r="F246" s="77"/>
    </row>
    <row r="247" ht="14.25" spans="2:6">
      <c r="B247" s="78"/>
      <c r="C247" s="78"/>
      <c r="D247" s="78"/>
      <c r="E247" s="78"/>
      <c r="F247" s="78"/>
    </row>
    <row r="248" ht="14.25" spans="2:6">
      <c r="B248" s="77"/>
      <c r="C248" s="77"/>
      <c r="D248" s="77"/>
      <c r="E248" s="77"/>
      <c r="F248" s="77"/>
    </row>
    <row r="249" ht="14.25" spans="2:6">
      <c r="B249" s="78"/>
      <c r="C249" s="78"/>
      <c r="D249" s="78"/>
      <c r="E249" s="78"/>
      <c r="F249" s="78"/>
    </row>
    <row r="250" ht="14.25" spans="2:6">
      <c r="B250" s="77"/>
      <c r="C250" s="77"/>
      <c r="D250" s="77"/>
      <c r="E250" s="77"/>
      <c r="F250" s="77"/>
    </row>
    <row r="251" ht="14.25" spans="2:6">
      <c r="B251" s="78"/>
      <c r="C251" s="78"/>
      <c r="D251" s="78"/>
      <c r="E251" s="78"/>
      <c r="F251" s="78"/>
    </row>
    <row r="252" ht="14.25" spans="2:6">
      <c r="B252" s="77"/>
      <c r="C252" s="77"/>
      <c r="D252" s="77"/>
      <c r="E252" s="77"/>
      <c r="F252" s="77"/>
    </row>
    <row r="253" ht="14.25" spans="2:6">
      <c r="B253" s="78"/>
      <c r="C253" s="78"/>
      <c r="D253" s="78"/>
      <c r="E253" s="78"/>
      <c r="F253" s="78"/>
    </row>
    <row r="254" ht="14.25" spans="2:6">
      <c r="B254" s="77"/>
      <c r="C254" s="77"/>
      <c r="D254" s="77"/>
      <c r="E254" s="77"/>
      <c r="F254" s="77"/>
    </row>
    <row r="255" ht="14.25" spans="2:6">
      <c r="B255" s="78"/>
      <c r="C255" s="78"/>
      <c r="D255" s="78"/>
      <c r="E255" s="78"/>
      <c r="F255" s="78"/>
    </row>
    <row r="256" ht="14.25" spans="2:6">
      <c r="B256" s="77"/>
      <c r="C256" s="77"/>
      <c r="D256" s="77"/>
      <c r="E256" s="77"/>
      <c r="F256" s="77"/>
    </row>
    <row r="257" ht="14.25" spans="2:6">
      <c r="B257" s="78"/>
      <c r="C257" s="78"/>
      <c r="D257" s="78"/>
      <c r="E257" s="78"/>
      <c r="F257" s="78"/>
    </row>
    <row r="258" ht="14.25" spans="2:6">
      <c r="B258" s="77"/>
      <c r="C258" s="77"/>
      <c r="D258" s="77"/>
      <c r="E258" s="77"/>
      <c r="F258" s="77"/>
    </row>
    <row r="259" ht="14.25" spans="2:6">
      <c r="B259" s="78"/>
      <c r="C259" s="78"/>
      <c r="D259" s="78"/>
      <c r="E259" s="78"/>
      <c r="F259" s="78"/>
    </row>
    <row r="260" ht="14.25" spans="2:6">
      <c r="B260" s="77"/>
      <c r="C260" s="77"/>
      <c r="D260" s="77"/>
      <c r="E260" s="77"/>
      <c r="F260" s="77"/>
    </row>
    <row r="261" ht="14.25" spans="2:6">
      <c r="B261" s="78"/>
      <c r="C261" s="78"/>
      <c r="D261" s="78"/>
      <c r="E261" s="78"/>
      <c r="F261" s="78"/>
    </row>
    <row r="262" ht="14.25" spans="2:6">
      <c r="B262" s="77"/>
      <c r="C262" s="77"/>
      <c r="D262" s="77"/>
      <c r="E262" s="77"/>
      <c r="F262" s="77"/>
    </row>
    <row r="263" ht="14.25" spans="2:6">
      <c r="B263" s="78"/>
      <c r="C263" s="78"/>
      <c r="D263" s="78"/>
      <c r="E263" s="78"/>
      <c r="F263" s="78"/>
    </row>
    <row r="264" ht="14.25" spans="2:6">
      <c r="B264" s="77"/>
      <c r="C264" s="77"/>
      <c r="D264" s="77"/>
      <c r="E264" s="77"/>
      <c r="F264" s="77"/>
    </row>
    <row r="265" ht="14.25" spans="2:6">
      <c r="B265" s="78"/>
      <c r="C265" s="78"/>
      <c r="D265" s="78"/>
      <c r="E265" s="78"/>
      <c r="F265" s="78"/>
    </row>
    <row r="266" ht="14.25" spans="2:6">
      <c r="B266" s="77"/>
      <c r="C266" s="77"/>
      <c r="D266" s="77"/>
      <c r="E266" s="77"/>
      <c r="F266" s="77"/>
    </row>
    <row r="267" ht="14.25" spans="2:6">
      <c r="B267" s="78"/>
      <c r="C267" s="78"/>
      <c r="D267" s="78"/>
      <c r="E267" s="78"/>
      <c r="F267" s="78"/>
    </row>
    <row r="268" ht="14.25" spans="2:6">
      <c r="B268" s="77"/>
      <c r="C268" s="77"/>
      <c r="D268" s="77"/>
      <c r="E268" s="77"/>
      <c r="F268" s="77"/>
    </row>
    <row r="269" ht="14.25" spans="2:6">
      <c r="B269" s="78"/>
      <c r="C269" s="78"/>
      <c r="D269" s="78"/>
      <c r="E269" s="78"/>
      <c r="F269" s="78"/>
    </row>
    <row r="270" ht="14.25" spans="2:6">
      <c r="B270" s="77"/>
      <c r="C270" s="77"/>
      <c r="D270" s="77"/>
      <c r="E270" s="77"/>
      <c r="F270" s="77"/>
    </row>
    <row r="271" ht="14.25" spans="2:6">
      <c r="B271" s="78"/>
      <c r="C271" s="78"/>
      <c r="D271" s="78"/>
      <c r="E271" s="78"/>
      <c r="F271" s="78"/>
    </row>
    <row r="272" ht="14.25" spans="2:6">
      <c r="B272" s="77"/>
      <c r="C272" s="77"/>
      <c r="D272" s="77"/>
      <c r="E272" s="77"/>
      <c r="F272" s="77"/>
    </row>
    <row r="273" ht="14.25" spans="2:6">
      <c r="B273" s="78"/>
      <c r="C273" s="78"/>
      <c r="D273" s="78"/>
      <c r="E273" s="78"/>
      <c r="F273" s="78"/>
    </row>
    <row r="274" ht="14.25" spans="2:6">
      <c r="B274" s="77"/>
      <c r="C274" s="77"/>
      <c r="D274" s="77"/>
      <c r="E274" s="77"/>
      <c r="F274" s="77"/>
    </row>
    <row r="275" ht="14.25" spans="2:6">
      <c r="B275" s="78"/>
      <c r="C275" s="78"/>
      <c r="D275" s="78"/>
      <c r="E275" s="78"/>
      <c r="F275" s="78"/>
    </row>
    <row r="276" ht="14.25" spans="2:6">
      <c r="B276" s="77"/>
      <c r="C276" s="77"/>
      <c r="D276" s="77"/>
      <c r="E276" s="77"/>
      <c r="F276" s="77"/>
    </row>
    <row r="277" ht="14.25" spans="2:6">
      <c r="B277" s="78"/>
      <c r="C277" s="78"/>
      <c r="D277" s="78"/>
      <c r="E277" s="78"/>
      <c r="F277" s="78"/>
    </row>
    <row r="278" ht="14.25" spans="2:6">
      <c r="B278" s="77"/>
      <c r="C278" s="77"/>
      <c r="D278" s="77"/>
      <c r="E278" s="77"/>
      <c r="F278" s="77"/>
    </row>
    <row r="279" ht="14.25" spans="2:6">
      <c r="B279" s="78"/>
      <c r="C279" s="78"/>
      <c r="D279" s="78"/>
      <c r="E279" s="78"/>
      <c r="F279" s="78"/>
    </row>
    <row r="280" ht="14.25" spans="2:6">
      <c r="B280" s="77"/>
      <c r="C280" s="77"/>
      <c r="D280" s="77"/>
      <c r="E280" s="77"/>
      <c r="F280" s="77"/>
    </row>
    <row r="281" ht="14.25" spans="2:6">
      <c r="B281" s="78"/>
      <c r="C281" s="78"/>
      <c r="D281" s="78"/>
      <c r="E281" s="78"/>
      <c r="F281" s="78"/>
    </row>
    <row r="282" ht="14.25" spans="2:6">
      <c r="B282" s="77"/>
      <c r="C282" s="77"/>
      <c r="D282" s="77"/>
      <c r="E282" s="77"/>
      <c r="F282" s="77"/>
    </row>
    <row r="283" ht="14.25" spans="2:6">
      <c r="B283" s="78"/>
      <c r="C283" s="78"/>
      <c r="D283" s="78"/>
      <c r="E283" s="78"/>
      <c r="F283" s="78"/>
    </row>
    <row r="284" ht="14.25" spans="2:6">
      <c r="B284" s="77"/>
      <c r="C284" s="77"/>
      <c r="D284" s="77"/>
      <c r="E284" s="77"/>
      <c r="F284" s="77"/>
    </row>
    <row r="285" ht="14.25" spans="2:6">
      <c r="B285" s="78"/>
      <c r="C285" s="78"/>
      <c r="D285" s="78"/>
      <c r="E285" s="78"/>
      <c r="F285" s="78"/>
    </row>
    <row r="286" ht="14.25" spans="2:6">
      <c r="B286" s="77"/>
      <c r="C286" s="77"/>
      <c r="D286" s="77"/>
      <c r="E286" s="77"/>
      <c r="F286" s="77"/>
    </row>
    <row r="287" ht="14.25" spans="2:6">
      <c r="B287" s="78"/>
      <c r="C287" s="78"/>
      <c r="D287" s="78"/>
      <c r="E287" s="78"/>
      <c r="F287" s="78"/>
    </row>
    <row r="288" ht="14.25" spans="2:6">
      <c r="B288" s="77"/>
      <c r="C288" s="77"/>
      <c r="D288" s="77"/>
      <c r="E288" s="77"/>
      <c r="F288" s="77"/>
    </row>
    <row r="289" ht="14.25" spans="2:6">
      <c r="B289" s="78"/>
      <c r="C289" s="78"/>
      <c r="D289" s="78"/>
      <c r="E289" s="78"/>
      <c r="F289" s="78"/>
    </row>
    <row r="290" ht="14.25" spans="2:6">
      <c r="B290" s="77"/>
      <c r="C290" s="77"/>
      <c r="D290" s="77"/>
      <c r="E290" s="77"/>
      <c r="F290" s="77"/>
    </row>
    <row r="291" ht="14.25" spans="2:6">
      <c r="B291" s="78"/>
      <c r="C291" s="78"/>
      <c r="D291" s="78"/>
      <c r="E291" s="78"/>
      <c r="F291" s="78"/>
    </row>
    <row r="292" ht="14.25" spans="2:6">
      <c r="B292" s="77"/>
      <c r="C292" s="77"/>
      <c r="D292" s="77"/>
      <c r="E292" s="77"/>
      <c r="F292" s="77"/>
    </row>
    <row r="293" ht="14.25" spans="2:6">
      <c r="B293" s="78"/>
      <c r="C293" s="78"/>
      <c r="D293" s="78"/>
      <c r="E293" s="78"/>
      <c r="F293" s="78"/>
    </row>
    <row r="294" ht="14.25" spans="2:6">
      <c r="B294" s="77"/>
      <c r="C294" s="77"/>
      <c r="D294" s="77"/>
      <c r="E294" s="77"/>
      <c r="F294" s="77"/>
    </row>
    <row r="295" ht="14.25" spans="2:6">
      <c r="B295" s="78"/>
      <c r="C295" s="78"/>
      <c r="D295" s="78"/>
      <c r="E295" s="78"/>
      <c r="F295" s="78"/>
    </row>
    <row r="296" ht="14.25" spans="2:6">
      <c r="B296" s="77"/>
      <c r="C296" s="77"/>
      <c r="D296" s="77"/>
      <c r="E296" s="77"/>
      <c r="F296" s="77"/>
    </row>
    <row r="297" ht="14.25" spans="2:6">
      <c r="B297" s="78"/>
      <c r="C297" s="78"/>
      <c r="D297" s="78"/>
      <c r="E297" s="78"/>
      <c r="F297" s="78"/>
    </row>
    <row r="298" ht="14.25" spans="2:6">
      <c r="B298" s="77"/>
      <c r="C298" s="77"/>
      <c r="D298" s="77"/>
      <c r="E298" s="77"/>
      <c r="F298" s="77"/>
    </row>
    <row r="299" ht="14.25" spans="2:6">
      <c r="B299" s="78"/>
      <c r="C299" s="78"/>
      <c r="D299" s="78"/>
      <c r="E299" s="78"/>
      <c r="F299" s="78"/>
    </row>
    <row r="300" ht="14.25" spans="2:6">
      <c r="B300" s="77"/>
      <c r="C300" s="77"/>
      <c r="D300" s="77"/>
      <c r="E300" s="77"/>
      <c r="F300" s="77"/>
    </row>
    <row r="301" ht="14.25" spans="2:6">
      <c r="B301" s="78"/>
      <c r="C301" s="78"/>
      <c r="D301" s="78"/>
      <c r="E301" s="78"/>
      <c r="F301" s="78"/>
    </row>
    <row r="302" ht="14.25" spans="2:6">
      <c r="B302" s="77"/>
      <c r="C302" s="77"/>
      <c r="D302" s="77"/>
      <c r="E302" s="77"/>
      <c r="F302" s="77"/>
    </row>
    <row r="303" ht="14.25" spans="2:6">
      <c r="B303" s="78"/>
      <c r="C303" s="78"/>
      <c r="D303" s="78"/>
      <c r="E303" s="78"/>
      <c r="F303" s="78"/>
    </row>
    <row r="304" ht="14.25" spans="2:6">
      <c r="B304" s="77"/>
      <c r="C304" s="77"/>
      <c r="D304" s="77"/>
      <c r="E304" s="77"/>
      <c r="F304" s="77"/>
    </row>
    <row r="305" ht="14.25" spans="2:6">
      <c r="B305" s="78"/>
      <c r="C305" s="78"/>
      <c r="D305" s="78"/>
      <c r="E305" s="78"/>
      <c r="F305" s="78"/>
    </row>
    <row r="306" ht="14.25" spans="2:6">
      <c r="B306" s="77"/>
      <c r="C306" s="77"/>
      <c r="D306" s="77"/>
      <c r="E306" s="77"/>
      <c r="F306" s="77"/>
    </row>
    <row r="307" ht="14.25" spans="2:6">
      <c r="B307" s="78"/>
      <c r="C307" s="78"/>
      <c r="D307" s="78"/>
      <c r="E307" s="78"/>
      <c r="F307" s="78"/>
    </row>
    <row r="308" ht="14.25" spans="2:6">
      <c r="B308" s="77"/>
      <c r="C308" s="77"/>
      <c r="D308" s="77"/>
      <c r="E308" s="77"/>
      <c r="F308" s="77"/>
    </row>
    <row r="309" ht="14.25" spans="2:6">
      <c r="B309" s="78"/>
      <c r="C309" s="78"/>
      <c r="D309" s="78"/>
      <c r="E309" s="78"/>
      <c r="F309" s="78"/>
    </row>
    <row r="310" ht="14.25" spans="2:6">
      <c r="B310" s="77"/>
      <c r="C310" s="77"/>
      <c r="D310" s="77"/>
      <c r="E310" s="77"/>
      <c r="F310" s="77"/>
    </row>
    <row r="311" ht="14.25" spans="2:6">
      <c r="B311" s="78"/>
      <c r="C311" s="78"/>
      <c r="D311" s="78"/>
      <c r="E311" s="78"/>
      <c r="F311" s="78"/>
    </row>
    <row r="312" ht="14.25" spans="2:6">
      <c r="B312" s="77"/>
      <c r="C312" s="77"/>
      <c r="D312" s="77"/>
      <c r="E312" s="77"/>
      <c r="F312" s="77"/>
    </row>
    <row r="313" ht="14.25" spans="2:6">
      <c r="B313" s="78"/>
      <c r="C313" s="78"/>
      <c r="D313" s="78"/>
      <c r="E313" s="78"/>
      <c r="F313" s="78"/>
    </row>
    <row r="314" ht="14.25" spans="2:6">
      <c r="B314" s="77"/>
      <c r="C314" s="77"/>
      <c r="D314" s="77"/>
      <c r="E314" s="77"/>
      <c r="F314" s="77"/>
    </row>
    <row r="315" ht="14.25" spans="2:6">
      <c r="B315" s="78"/>
      <c r="C315" s="78"/>
      <c r="D315" s="78"/>
      <c r="E315" s="78"/>
      <c r="F315" s="78"/>
    </row>
    <row r="316" ht="14.25" spans="2:6">
      <c r="B316" s="77"/>
      <c r="C316" s="77"/>
      <c r="D316" s="77"/>
      <c r="E316" s="77"/>
      <c r="F316" s="77"/>
    </row>
    <row r="317" ht="14.25" spans="2:6">
      <c r="B317" s="78"/>
      <c r="C317" s="78"/>
      <c r="D317" s="78"/>
      <c r="E317" s="78"/>
      <c r="F317" s="78"/>
    </row>
    <row r="318" ht="14.25" spans="2:6">
      <c r="B318" s="77"/>
      <c r="C318" s="77"/>
      <c r="D318" s="77"/>
      <c r="E318" s="77"/>
      <c r="F318" s="77"/>
    </row>
    <row r="319" ht="14.25" spans="2:6">
      <c r="B319" s="78"/>
      <c r="C319" s="78"/>
      <c r="D319" s="78"/>
      <c r="E319" s="78"/>
      <c r="F319" s="78"/>
    </row>
    <row r="320" ht="14.25" spans="2:6">
      <c r="B320" s="77"/>
      <c r="C320" s="77"/>
      <c r="D320" s="77"/>
      <c r="E320" s="77"/>
      <c r="F320" s="77"/>
    </row>
    <row r="321" ht="14.25" spans="2:6">
      <c r="B321" s="78"/>
      <c r="C321" s="78"/>
      <c r="D321" s="78"/>
      <c r="E321" s="78"/>
      <c r="F321" s="78"/>
    </row>
  </sheetData>
  <pageMargins left="0.43" right="0.16" top="0.3" bottom="0.01" header="0.24" footer="0.12"/>
  <pageSetup paperSize="9" orientation="landscape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M31"/>
  <sheetViews>
    <sheetView workbookViewId="0">
      <pane ySplit="3" topLeftCell="A4" activePane="bottomLeft" state="frozen"/>
      <selection/>
      <selection pane="bottomLeft" activeCell="E17" sqref="E17"/>
    </sheetView>
  </sheetViews>
  <sheetFormatPr defaultColWidth="9" defaultRowHeight="14.25"/>
  <cols>
    <col min="1" max="1" width="1.625" style="50" customWidth="1"/>
    <col min="2" max="2" width="12.375" style="51" customWidth="1"/>
    <col min="3" max="4" width="11.75" style="52" customWidth="1"/>
    <col min="5" max="5" width="16.125" style="53" customWidth="1"/>
    <col min="6" max="6" width="12.25" style="53" customWidth="1"/>
    <col min="7" max="7" width="12" style="53" customWidth="1"/>
    <col min="8" max="9" width="11.25" style="54" customWidth="1"/>
    <col min="10" max="10" width="13.75" style="55" customWidth="1"/>
    <col min="11" max="11" width="17.625" style="56" customWidth="1"/>
    <col min="12" max="12" width="11" style="53" customWidth="1"/>
    <col min="13" max="13" width="13.5" style="53" customWidth="1"/>
    <col min="14" max="16384" width="9" style="50"/>
  </cols>
  <sheetData>
    <row r="1" ht="5.1" customHeight="1"/>
    <row r="2" s="47" customFormat="1" ht="33" customHeight="1" spans="2:13">
      <c r="B2" s="57" t="s">
        <v>48</v>
      </c>
      <c r="C2" s="57"/>
      <c r="D2" s="57"/>
      <c r="E2" s="57"/>
      <c r="F2" s="57"/>
      <c r="G2" s="57"/>
      <c r="H2" s="57"/>
      <c r="I2" s="57"/>
      <c r="J2" s="67"/>
      <c r="K2" s="57"/>
      <c r="L2" s="57"/>
      <c r="M2" s="57"/>
    </row>
    <row r="3" s="48" customFormat="1" ht="24" customHeight="1" spans="2:13">
      <c r="B3" s="58" t="s">
        <v>49</v>
      </c>
      <c r="C3" s="59" t="s">
        <v>0</v>
      </c>
      <c r="D3" s="59" t="s">
        <v>1</v>
      </c>
      <c r="E3" s="60" t="s">
        <v>2</v>
      </c>
      <c r="F3" s="60" t="s">
        <v>3</v>
      </c>
      <c r="G3" s="60" t="s">
        <v>4</v>
      </c>
      <c r="H3" s="61" t="s">
        <v>50</v>
      </c>
      <c r="I3" s="61" t="s">
        <v>51</v>
      </c>
      <c r="J3" s="68" t="s">
        <v>52</v>
      </c>
      <c r="K3" s="69" t="s">
        <v>53</v>
      </c>
      <c r="L3" s="60" t="s">
        <v>54</v>
      </c>
      <c r="M3" s="60" t="s">
        <v>55</v>
      </c>
    </row>
    <row r="4" s="49" customFormat="1" spans="2:13">
      <c r="B4" s="62">
        <v>43617</v>
      </c>
      <c r="C4" s="63" t="s">
        <v>5</v>
      </c>
      <c r="D4" s="63" t="str">
        <f>IFERROR(VLOOKUP(C4,JBZL,2,FALSE),"-")</f>
        <v>产品1</v>
      </c>
      <c r="E4" s="64" t="str">
        <f t="shared" ref="E4:E13" si="0">IFERROR(VLOOKUP(C4,JBZL,3,FALSE),"-")</f>
        <v>20*30*25</v>
      </c>
      <c r="F4" s="64" t="str">
        <f t="shared" ref="F4:F13" si="1">IFERROR(VLOOKUP(C4,JBZL,4,FALSE),"-")</f>
        <v>颜色1</v>
      </c>
      <c r="G4" s="64" t="str">
        <f t="shared" ref="G4:G13" si="2">IFERROR(VLOOKUP(C4,JBZL,5,FALSE),"-")</f>
        <v>套</v>
      </c>
      <c r="H4" s="65">
        <v>100</v>
      </c>
      <c r="I4" s="65">
        <v>10</v>
      </c>
      <c r="J4" s="70">
        <f>H4*I4</f>
        <v>1000</v>
      </c>
      <c r="K4" s="71" t="s">
        <v>56</v>
      </c>
      <c r="L4" s="64"/>
      <c r="M4" s="64"/>
    </row>
    <row r="5" s="49" customFormat="1" spans="2:13">
      <c r="B5" s="62">
        <v>43618</v>
      </c>
      <c r="C5" s="63" t="s">
        <v>10</v>
      </c>
      <c r="D5" s="63" t="str">
        <f t="shared" ref="D5:D13" si="3">IFERROR(VLOOKUP(C5,JBZL,2,FALSE),"-")</f>
        <v>产品2</v>
      </c>
      <c r="E5" s="64" t="str">
        <f t="shared" si="0"/>
        <v>20*30*26</v>
      </c>
      <c r="F5" s="64" t="str">
        <f t="shared" si="1"/>
        <v>颜色2</v>
      </c>
      <c r="G5" s="64" t="str">
        <f t="shared" si="2"/>
        <v>台</v>
      </c>
      <c r="H5" s="66">
        <v>150</v>
      </c>
      <c r="I5" s="65">
        <v>15</v>
      </c>
      <c r="J5" s="70">
        <f t="shared" ref="J5:J13" si="4">H5*I5</f>
        <v>2250</v>
      </c>
      <c r="K5" s="71" t="s">
        <v>57</v>
      </c>
      <c r="L5" s="72"/>
      <c r="M5" s="72"/>
    </row>
    <row r="6" s="49" customFormat="1" spans="2:13">
      <c r="B6" s="62">
        <v>43619</v>
      </c>
      <c r="C6" s="63" t="s">
        <v>15</v>
      </c>
      <c r="D6" s="63" t="str">
        <f t="shared" si="3"/>
        <v>产品3</v>
      </c>
      <c r="E6" s="64" t="str">
        <f t="shared" si="0"/>
        <v>20*30*27</v>
      </c>
      <c r="F6" s="64" t="str">
        <f t="shared" si="1"/>
        <v>颜色3</v>
      </c>
      <c r="G6" s="64" t="str">
        <f t="shared" si="2"/>
        <v>台</v>
      </c>
      <c r="H6" s="65">
        <v>200</v>
      </c>
      <c r="I6" s="65">
        <v>15</v>
      </c>
      <c r="J6" s="70">
        <f t="shared" si="4"/>
        <v>3000</v>
      </c>
      <c r="K6" s="71" t="s">
        <v>58</v>
      </c>
      <c r="L6" s="64"/>
      <c r="M6" s="64"/>
    </row>
    <row r="7" s="49" customFormat="1" spans="2:13">
      <c r="B7" s="62">
        <v>43620</v>
      </c>
      <c r="C7" s="63" t="s">
        <v>19</v>
      </c>
      <c r="D7" s="63" t="str">
        <f t="shared" si="3"/>
        <v>产品4</v>
      </c>
      <c r="E7" s="64" t="str">
        <f t="shared" si="0"/>
        <v>20*30*28</v>
      </c>
      <c r="F7" s="64" t="str">
        <f t="shared" si="1"/>
        <v>颜色4</v>
      </c>
      <c r="G7" s="64" t="str">
        <f t="shared" si="2"/>
        <v>台</v>
      </c>
      <c r="H7" s="66">
        <v>120</v>
      </c>
      <c r="I7" s="65">
        <v>10</v>
      </c>
      <c r="J7" s="70">
        <f t="shared" si="4"/>
        <v>1200</v>
      </c>
      <c r="K7" s="71" t="s">
        <v>59</v>
      </c>
      <c r="L7" s="72"/>
      <c r="M7" s="72"/>
    </row>
    <row r="8" s="49" customFormat="1" spans="2:13">
      <c r="B8" s="62">
        <v>43621</v>
      </c>
      <c r="C8" s="63" t="s">
        <v>23</v>
      </c>
      <c r="D8" s="63" t="str">
        <f t="shared" si="3"/>
        <v>产品5</v>
      </c>
      <c r="E8" s="64" t="str">
        <f t="shared" si="0"/>
        <v>20*30*29</v>
      </c>
      <c r="F8" s="64" t="str">
        <f t="shared" si="1"/>
        <v>颜色5</v>
      </c>
      <c r="G8" s="64" t="str">
        <f t="shared" si="2"/>
        <v>套</v>
      </c>
      <c r="H8" s="65">
        <v>150</v>
      </c>
      <c r="I8" s="65">
        <v>12</v>
      </c>
      <c r="J8" s="70">
        <f t="shared" si="4"/>
        <v>1800</v>
      </c>
      <c r="K8" s="71" t="s">
        <v>60</v>
      </c>
      <c r="L8" s="64"/>
      <c r="M8" s="64"/>
    </row>
    <row r="9" s="49" customFormat="1" spans="2:13">
      <c r="B9" s="62">
        <v>43622</v>
      </c>
      <c r="C9" s="63" t="s">
        <v>27</v>
      </c>
      <c r="D9" s="63" t="str">
        <f t="shared" si="3"/>
        <v>产品6</v>
      </c>
      <c r="E9" s="64" t="str">
        <f t="shared" si="0"/>
        <v>20*30*30</v>
      </c>
      <c r="F9" s="64" t="str">
        <f t="shared" si="1"/>
        <v>颜色6</v>
      </c>
      <c r="G9" s="64" t="str">
        <f t="shared" si="2"/>
        <v>套</v>
      </c>
      <c r="H9" s="66">
        <v>180</v>
      </c>
      <c r="I9" s="65">
        <v>18</v>
      </c>
      <c r="J9" s="70">
        <f t="shared" si="4"/>
        <v>3240</v>
      </c>
      <c r="K9" s="71" t="s">
        <v>61</v>
      </c>
      <c r="L9" s="72"/>
      <c r="M9" s="72"/>
    </row>
    <row r="10" s="49" customFormat="1" spans="2:13">
      <c r="B10" s="62">
        <v>43623</v>
      </c>
      <c r="C10" s="63" t="s">
        <v>31</v>
      </c>
      <c r="D10" s="63" t="str">
        <f t="shared" si="3"/>
        <v>产品7</v>
      </c>
      <c r="E10" s="64" t="str">
        <f t="shared" si="0"/>
        <v>20*30*31</v>
      </c>
      <c r="F10" s="64" t="str">
        <f t="shared" si="1"/>
        <v>颜色7</v>
      </c>
      <c r="G10" s="64" t="str">
        <f t="shared" si="2"/>
        <v>套</v>
      </c>
      <c r="H10" s="65">
        <v>60</v>
      </c>
      <c r="I10" s="65">
        <v>5</v>
      </c>
      <c r="J10" s="70">
        <f t="shared" si="4"/>
        <v>300</v>
      </c>
      <c r="K10" s="71" t="s">
        <v>62</v>
      </c>
      <c r="L10" s="64"/>
      <c r="M10" s="64"/>
    </row>
    <row r="11" s="49" customFormat="1" spans="2:13">
      <c r="B11" s="62">
        <v>43624</v>
      </c>
      <c r="C11" s="63" t="s">
        <v>35</v>
      </c>
      <c r="D11" s="63" t="str">
        <f t="shared" si="3"/>
        <v>产品8</v>
      </c>
      <c r="E11" s="64" t="str">
        <f t="shared" si="0"/>
        <v>20*30*32</v>
      </c>
      <c r="F11" s="64" t="str">
        <f t="shared" si="1"/>
        <v>颜色8</v>
      </c>
      <c r="G11" s="64" t="str">
        <f t="shared" si="2"/>
        <v>台</v>
      </c>
      <c r="H11" s="66">
        <v>80</v>
      </c>
      <c r="I11" s="65">
        <v>6</v>
      </c>
      <c r="J11" s="70">
        <f t="shared" si="4"/>
        <v>480</v>
      </c>
      <c r="K11" s="71" t="s">
        <v>63</v>
      </c>
      <c r="L11" s="72"/>
      <c r="M11" s="72"/>
    </row>
    <row r="12" s="49" customFormat="1" spans="2:13">
      <c r="B12" s="62">
        <v>43625</v>
      </c>
      <c r="C12" s="63" t="s">
        <v>39</v>
      </c>
      <c r="D12" s="63" t="str">
        <f t="shared" si="3"/>
        <v>产品9</v>
      </c>
      <c r="E12" s="64" t="str">
        <f t="shared" si="0"/>
        <v>20*30*33</v>
      </c>
      <c r="F12" s="64" t="str">
        <f t="shared" si="1"/>
        <v>颜色9</v>
      </c>
      <c r="G12" s="64" t="str">
        <f t="shared" si="2"/>
        <v>台</v>
      </c>
      <c r="H12" s="65">
        <v>50</v>
      </c>
      <c r="I12" s="65">
        <v>8</v>
      </c>
      <c r="J12" s="70">
        <f t="shared" si="4"/>
        <v>400</v>
      </c>
      <c r="K12" s="71" t="s">
        <v>64</v>
      </c>
      <c r="L12" s="64"/>
      <c r="M12" s="64"/>
    </row>
    <row r="13" s="49" customFormat="1" spans="2:13">
      <c r="B13" s="62">
        <v>43626</v>
      </c>
      <c r="C13" s="63" t="s">
        <v>43</v>
      </c>
      <c r="D13" s="63" t="str">
        <f t="shared" si="3"/>
        <v>产品10</v>
      </c>
      <c r="E13" s="64" t="str">
        <f t="shared" si="0"/>
        <v>20*30*34</v>
      </c>
      <c r="F13" s="64" t="str">
        <f t="shared" si="1"/>
        <v>颜色10</v>
      </c>
      <c r="G13" s="64" t="str">
        <f t="shared" si="2"/>
        <v>台</v>
      </c>
      <c r="H13" s="66">
        <v>50</v>
      </c>
      <c r="I13" s="65">
        <v>8</v>
      </c>
      <c r="J13" s="70">
        <f t="shared" si="4"/>
        <v>400</v>
      </c>
      <c r="K13" s="71" t="s">
        <v>65</v>
      </c>
      <c r="L13" s="72"/>
      <c r="M13" s="72"/>
    </row>
    <row r="14" s="49" customFormat="1" spans="2:13">
      <c r="B14" s="62"/>
      <c r="C14" s="63"/>
      <c r="D14" s="63"/>
      <c r="E14" s="64"/>
      <c r="F14" s="64"/>
      <c r="G14" s="64"/>
      <c r="H14" s="65"/>
      <c r="I14" s="65"/>
      <c r="J14" s="70"/>
      <c r="K14" s="71"/>
      <c r="L14" s="64"/>
      <c r="M14" s="64"/>
    </row>
    <row r="15" s="49" customFormat="1" spans="2:13">
      <c r="B15" s="62"/>
      <c r="C15" s="63"/>
      <c r="D15" s="63"/>
      <c r="E15" s="64"/>
      <c r="F15" s="64"/>
      <c r="G15" s="64"/>
      <c r="H15" s="66"/>
      <c r="I15" s="65"/>
      <c r="J15" s="70"/>
      <c r="K15" s="71"/>
      <c r="L15" s="72"/>
      <c r="M15" s="72"/>
    </row>
    <row r="16" s="49" customFormat="1" spans="2:13">
      <c r="B16" s="62"/>
      <c r="C16" s="63"/>
      <c r="D16" s="63"/>
      <c r="E16" s="64"/>
      <c r="F16" s="64"/>
      <c r="G16" s="64"/>
      <c r="H16" s="65"/>
      <c r="I16" s="65"/>
      <c r="J16" s="70"/>
      <c r="K16" s="71"/>
      <c r="L16" s="64"/>
      <c r="M16" s="64"/>
    </row>
    <row r="17" s="49" customFormat="1" spans="2:13">
      <c r="B17" s="62"/>
      <c r="C17" s="63"/>
      <c r="D17" s="63"/>
      <c r="E17" s="64"/>
      <c r="F17" s="64"/>
      <c r="G17" s="64"/>
      <c r="H17" s="66"/>
      <c r="I17" s="65"/>
      <c r="J17" s="70"/>
      <c r="K17" s="71"/>
      <c r="L17" s="72"/>
      <c r="M17" s="72"/>
    </row>
    <row r="18" s="49" customFormat="1" spans="2:13">
      <c r="B18" s="62"/>
      <c r="C18" s="63"/>
      <c r="D18" s="63"/>
      <c r="E18" s="64"/>
      <c r="F18" s="64"/>
      <c r="G18" s="64"/>
      <c r="H18" s="65"/>
      <c r="I18" s="65"/>
      <c r="J18" s="70"/>
      <c r="K18" s="71"/>
      <c r="L18" s="64"/>
      <c r="M18" s="64"/>
    </row>
    <row r="19" s="49" customFormat="1" spans="2:13">
      <c r="B19" s="62"/>
      <c r="C19" s="63"/>
      <c r="D19" s="63"/>
      <c r="E19" s="64"/>
      <c r="F19" s="64"/>
      <c r="G19" s="64"/>
      <c r="H19" s="66"/>
      <c r="I19" s="65"/>
      <c r="J19" s="70"/>
      <c r="K19" s="71"/>
      <c r="L19" s="72"/>
      <c r="M19" s="72"/>
    </row>
    <row r="20" s="49" customFormat="1" spans="2:13">
      <c r="B20" s="62"/>
      <c r="C20" s="63"/>
      <c r="D20" s="63"/>
      <c r="E20" s="64"/>
      <c r="F20" s="64"/>
      <c r="G20" s="64"/>
      <c r="H20" s="65"/>
      <c r="I20" s="65"/>
      <c r="J20" s="70"/>
      <c r="K20" s="71"/>
      <c r="L20" s="64"/>
      <c r="M20" s="64"/>
    </row>
    <row r="21" s="49" customFormat="1" spans="2:13">
      <c r="B21" s="62"/>
      <c r="C21" s="63"/>
      <c r="D21" s="63"/>
      <c r="E21" s="64"/>
      <c r="F21" s="64"/>
      <c r="G21" s="64"/>
      <c r="H21" s="66"/>
      <c r="I21" s="65"/>
      <c r="J21" s="70"/>
      <c r="K21" s="71"/>
      <c r="L21" s="72"/>
      <c r="M21" s="72"/>
    </row>
    <row r="22" s="49" customFormat="1" spans="2:13">
      <c r="B22" s="62"/>
      <c r="C22" s="63"/>
      <c r="D22" s="63"/>
      <c r="E22" s="64"/>
      <c r="F22" s="64"/>
      <c r="G22" s="64"/>
      <c r="H22" s="65"/>
      <c r="I22" s="65"/>
      <c r="J22" s="70"/>
      <c r="K22" s="71"/>
      <c r="L22" s="64"/>
      <c r="M22" s="64"/>
    </row>
    <row r="23" s="49" customFormat="1" spans="2:13">
      <c r="B23" s="62"/>
      <c r="C23" s="63"/>
      <c r="D23" s="63"/>
      <c r="E23" s="64"/>
      <c r="F23" s="64"/>
      <c r="G23" s="64"/>
      <c r="H23" s="66"/>
      <c r="I23" s="65"/>
      <c r="J23" s="70"/>
      <c r="K23" s="71"/>
      <c r="L23" s="72"/>
      <c r="M23" s="72"/>
    </row>
    <row r="24" s="49" customFormat="1" spans="2:13">
      <c r="B24" s="62"/>
      <c r="C24" s="63"/>
      <c r="D24" s="63"/>
      <c r="E24" s="64"/>
      <c r="F24" s="64"/>
      <c r="G24" s="64"/>
      <c r="H24" s="65"/>
      <c r="I24" s="65"/>
      <c r="J24" s="70"/>
      <c r="K24" s="71"/>
      <c r="L24" s="64"/>
      <c r="M24" s="64"/>
    </row>
    <row r="25" s="49" customFormat="1" spans="2:13">
      <c r="B25" s="62"/>
      <c r="C25" s="63"/>
      <c r="D25" s="63"/>
      <c r="E25" s="64"/>
      <c r="F25" s="64"/>
      <c r="G25" s="64"/>
      <c r="H25" s="66"/>
      <c r="I25" s="65"/>
      <c r="J25" s="70"/>
      <c r="K25" s="71"/>
      <c r="L25" s="72"/>
      <c r="M25" s="72"/>
    </row>
    <row r="26" s="49" customFormat="1" spans="2:13">
      <c r="B26" s="62"/>
      <c r="C26" s="63"/>
      <c r="D26" s="63"/>
      <c r="E26" s="64"/>
      <c r="F26" s="64"/>
      <c r="G26" s="64"/>
      <c r="H26" s="65"/>
      <c r="I26" s="65"/>
      <c r="J26" s="70"/>
      <c r="K26" s="71"/>
      <c r="L26" s="64"/>
      <c r="M26" s="64"/>
    </row>
    <row r="27" s="49" customFormat="1" spans="2:13">
      <c r="B27" s="62"/>
      <c r="C27" s="63"/>
      <c r="D27" s="63"/>
      <c r="E27" s="64"/>
      <c r="F27" s="64"/>
      <c r="G27" s="64"/>
      <c r="H27" s="66"/>
      <c r="I27" s="65"/>
      <c r="J27" s="70"/>
      <c r="K27" s="71"/>
      <c r="L27" s="72"/>
      <c r="M27" s="72"/>
    </row>
    <row r="28" s="49" customFormat="1" spans="2:13">
      <c r="B28" s="62"/>
      <c r="C28" s="63"/>
      <c r="D28" s="63"/>
      <c r="E28" s="64"/>
      <c r="F28" s="64"/>
      <c r="G28" s="64"/>
      <c r="H28" s="65"/>
      <c r="I28" s="65"/>
      <c r="J28" s="70"/>
      <c r="K28" s="71"/>
      <c r="L28" s="64"/>
      <c r="M28" s="64"/>
    </row>
    <row r="29" s="49" customFormat="1" spans="2:13">
      <c r="B29" s="62"/>
      <c r="C29" s="63"/>
      <c r="D29" s="63"/>
      <c r="E29" s="64"/>
      <c r="F29" s="64"/>
      <c r="G29" s="64"/>
      <c r="H29" s="66"/>
      <c r="I29" s="65"/>
      <c r="J29" s="70"/>
      <c r="K29" s="71"/>
      <c r="L29" s="72"/>
      <c r="M29" s="72"/>
    </row>
    <row r="30" s="49" customFormat="1" spans="2:13">
      <c r="B30" s="62"/>
      <c r="C30" s="63"/>
      <c r="D30" s="63"/>
      <c r="E30" s="64"/>
      <c r="F30" s="64"/>
      <c r="G30" s="64"/>
      <c r="H30" s="65"/>
      <c r="I30" s="65"/>
      <c r="J30" s="70"/>
      <c r="K30" s="71"/>
      <c r="L30" s="64"/>
      <c r="M30" s="64"/>
    </row>
    <row r="31" s="49" customFormat="1" spans="2:13">
      <c r="B31" s="62"/>
      <c r="C31" s="63"/>
      <c r="D31" s="63"/>
      <c r="E31" s="64"/>
      <c r="F31" s="64"/>
      <c r="G31" s="64"/>
      <c r="H31" s="65"/>
      <c r="I31" s="65"/>
      <c r="J31" s="70"/>
      <c r="K31" s="71"/>
      <c r="L31" s="64"/>
      <c r="M31" s="64"/>
    </row>
  </sheetData>
  <mergeCells count="1">
    <mergeCell ref="B2:M2"/>
  </mergeCells>
  <pageMargins left="0.75" right="0.75" top="1" bottom="1" header="0.5" footer="0.5"/>
  <pageSetup paperSize="9" orientation="portrait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L23"/>
  <sheetViews>
    <sheetView workbookViewId="0">
      <pane ySplit="3" topLeftCell="A4" activePane="bottomLeft" state="frozen"/>
      <selection/>
      <selection pane="bottomLeft" activeCell="F30" sqref="F30"/>
    </sheetView>
  </sheetViews>
  <sheetFormatPr defaultColWidth="9" defaultRowHeight="14.25"/>
  <cols>
    <col min="1" max="1" width="2.625" style="28" customWidth="1"/>
    <col min="2" max="2" width="12.375" style="29" customWidth="1"/>
    <col min="3" max="4" width="10.375" style="30" customWidth="1"/>
    <col min="5" max="5" width="14.25" style="31" customWidth="1"/>
    <col min="6" max="6" width="11.125" style="31" customWidth="1"/>
    <col min="7" max="7" width="8.25" style="31" customWidth="1"/>
    <col min="8" max="8" width="12.5" style="32" customWidth="1"/>
    <col min="9" max="9" width="12.5" style="33" customWidth="1"/>
    <col min="10" max="10" width="12.875" style="33" customWidth="1"/>
    <col min="11" max="12" width="14.75" style="31" customWidth="1"/>
    <col min="13" max="16384" width="9" style="28"/>
  </cols>
  <sheetData>
    <row r="1" s="24" customFormat="1" ht="3" customHeight="1" spans="2:12">
      <c r="B1" s="29"/>
      <c r="C1" s="30"/>
      <c r="D1" s="30"/>
      <c r="E1" s="31"/>
      <c r="F1" s="31"/>
      <c r="G1" s="31"/>
      <c r="H1" s="32"/>
      <c r="I1" s="33"/>
      <c r="J1" s="33"/>
      <c r="K1" s="31"/>
      <c r="L1" s="31"/>
    </row>
    <row r="2" s="25" customFormat="1" ht="29.1" customHeight="1" spans="2:12">
      <c r="B2" s="34" t="s">
        <v>66</v>
      </c>
      <c r="C2" s="34"/>
      <c r="D2" s="34"/>
      <c r="E2" s="34"/>
      <c r="F2" s="34"/>
      <c r="G2" s="34"/>
      <c r="H2" s="34"/>
      <c r="I2" s="43"/>
      <c r="J2" s="43"/>
      <c r="K2" s="34"/>
      <c r="L2" s="34"/>
    </row>
    <row r="3" s="26" customFormat="1" ht="25.5" customHeight="1" spans="2:12">
      <c r="B3" s="35" t="s">
        <v>49</v>
      </c>
      <c r="C3" s="36" t="s">
        <v>0</v>
      </c>
      <c r="D3" s="36" t="s">
        <v>1</v>
      </c>
      <c r="E3" s="12" t="s">
        <v>2</v>
      </c>
      <c r="F3" s="12" t="s">
        <v>3</v>
      </c>
      <c r="G3" s="12" t="s">
        <v>4</v>
      </c>
      <c r="H3" s="37" t="s">
        <v>67</v>
      </c>
      <c r="I3" s="44" t="s">
        <v>68</v>
      </c>
      <c r="J3" s="44" t="s">
        <v>69</v>
      </c>
      <c r="K3" s="12" t="s">
        <v>70</v>
      </c>
      <c r="L3" s="12" t="s">
        <v>71</v>
      </c>
    </row>
    <row r="4" s="27" customFormat="1" ht="18" customHeight="1" spans="2:12">
      <c r="B4" s="38">
        <v>43466</v>
      </c>
      <c r="C4" s="39" t="s">
        <v>5</v>
      </c>
      <c r="D4" s="39" t="str">
        <f t="shared" ref="D4:D13" si="0">IFERROR(VLOOKUP(C4,JBZL,2,FALSE),"-")</f>
        <v>产品1</v>
      </c>
      <c r="E4" s="40" t="str">
        <f t="shared" ref="E4:E13" si="1">IFERROR(VLOOKUP(C4,JBZL,3,FALSE),"-")</f>
        <v>20*30*25</v>
      </c>
      <c r="F4" s="40" t="str">
        <f t="shared" ref="F4:F13" si="2">IFERROR(VLOOKUP(C4,JBZL,4,FALSE),"-")</f>
        <v>颜色1</v>
      </c>
      <c r="G4" s="40" t="str">
        <f t="shared" ref="G4:G13" si="3">IFERROR(VLOOKUP(C4,JBZL,5,FALSE),"-")</f>
        <v>套</v>
      </c>
      <c r="H4" s="41">
        <v>100</v>
      </c>
      <c r="I4" s="45">
        <v>15</v>
      </c>
      <c r="J4" s="45">
        <f>H4*I4</f>
        <v>1500</v>
      </c>
      <c r="K4" s="16"/>
      <c r="L4" s="16"/>
    </row>
    <row r="5" s="27" customFormat="1" ht="18" customHeight="1" spans="2:12">
      <c r="B5" s="38">
        <v>43467</v>
      </c>
      <c r="C5" s="39" t="s">
        <v>10</v>
      </c>
      <c r="D5" s="39" t="str">
        <f t="shared" si="0"/>
        <v>产品2</v>
      </c>
      <c r="E5" s="40" t="str">
        <f t="shared" si="1"/>
        <v>20*30*26</v>
      </c>
      <c r="F5" s="40" t="str">
        <f t="shared" si="2"/>
        <v>颜色2</v>
      </c>
      <c r="G5" s="40" t="str">
        <f t="shared" si="3"/>
        <v>台</v>
      </c>
      <c r="H5" s="42">
        <v>80</v>
      </c>
      <c r="I5" s="45">
        <v>25</v>
      </c>
      <c r="J5" s="45">
        <f t="shared" ref="J5:J13" si="4">H5*I5</f>
        <v>2000</v>
      </c>
      <c r="K5" s="16"/>
      <c r="L5" s="46"/>
    </row>
    <row r="6" s="27" customFormat="1" ht="18" customHeight="1" spans="2:12">
      <c r="B6" s="38">
        <v>43468</v>
      </c>
      <c r="C6" s="39" t="s">
        <v>15</v>
      </c>
      <c r="D6" s="39" t="str">
        <f t="shared" si="0"/>
        <v>产品3</v>
      </c>
      <c r="E6" s="40" t="str">
        <f t="shared" si="1"/>
        <v>20*30*27</v>
      </c>
      <c r="F6" s="40" t="str">
        <f t="shared" si="2"/>
        <v>颜色3</v>
      </c>
      <c r="G6" s="40" t="str">
        <f t="shared" si="3"/>
        <v>台</v>
      </c>
      <c r="H6" s="41">
        <v>60</v>
      </c>
      <c r="I6" s="45">
        <v>25</v>
      </c>
      <c r="J6" s="45">
        <f t="shared" si="4"/>
        <v>1500</v>
      </c>
      <c r="K6" s="16"/>
      <c r="L6" s="16"/>
    </row>
    <row r="7" s="27" customFormat="1" ht="18" customHeight="1" spans="2:12">
      <c r="B7" s="38">
        <v>43469</v>
      </c>
      <c r="C7" s="39" t="s">
        <v>19</v>
      </c>
      <c r="D7" s="39" t="str">
        <f t="shared" si="0"/>
        <v>产品4</v>
      </c>
      <c r="E7" s="40" t="str">
        <f t="shared" si="1"/>
        <v>20*30*28</v>
      </c>
      <c r="F7" s="40" t="str">
        <f t="shared" si="2"/>
        <v>颜色4</v>
      </c>
      <c r="G7" s="40" t="str">
        <f t="shared" si="3"/>
        <v>台</v>
      </c>
      <c r="H7" s="42">
        <v>60</v>
      </c>
      <c r="I7" s="45">
        <v>20</v>
      </c>
      <c r="J7" s="45">
        <f t="shared" si="4"/>
        <v>1200</v>
      </c>
      <c r="K7" s="16"/>
      <c r="L7" s="46"/>
    </row>
    <row r="8" s="27" customFormat="1" ht="18" customHeight="1" spans="2:12">
      <c r="B8" s="38">
        <v>43470</v>
      </c>
      <c r="C8" s="39" t="s">
        <v>23</v>
      </c>
      <c r="D8" s="39" t="str">
        <f t="shared" si="0"/>
        <v>产品5</v>
      </c>
      <c r="E8" s="40" t="str">
        <f t="shared" si="1"/>
        <v>20*30*29</v>
      </c>
      <c r="F8" s="40" t="str">
        <f t="shared" si="2"/>
        <v>颜色5</v>
      </c>
      <c r="G8" s="40" t="str">
        <f t="shared" si="3"/>
        <v>套</v>
      </c>
      <c r="H8" s="41">
        <v>50</v>
      </c>
      <c r="I8" s="45">
        <v>25</v>
      </c>
      <c r="J8" s="45">
        <f t="shared" si="4"/>
        <v>1250</v>
      </c>
      <c r="K8" s="16"/>
      <c r="L8" s="16"/>
    </row>
    <row r="9" s="27" customFormat="1" ht="18" customHeight="1" spans="2:12">
      <c r="B9" s="38">
        <v>43471</v>
      </c>
      <c r="C9" s="39" t="s">
        <v>27</v>
      </c>
      <c r="D9" s="39" t="str">
        <f t="shared" si="0"/>
        <v>产品6</v>
      </c>
      <c r="E9" s="40" t="str">
        <f t="shared" si="1"/>
        <v>20*30*30</v>
      </c>
      <c r="F9" s="40" t="str">
        <f t="shared" si="2"/>
        <v>颜色6</v>
      </c>
      <c r="G9" s="40" t="str">
        <f t="shared" si="3"/>
        <v>套</v>
      </c>
      <c r="H9" s="42">
        <v>20</v>
      </c>
      <c r="I9" s="45">
        <v>30</v>
      </c>
      <c r="J9" s="45">
        <f t="shared" si="4"/>
        <v>600</v>
      </c>
      <c r="K9" s="16"/>
      <c r="L9" s="46"/>
    </row>
    <row r="10" s="27" customFormat="1" ht="18" customHeight="1" spans="2:12">
      <c r="B10" s="38">
        <v>43472</v>
      </c>
      <c r="C10" s="39" t="s">
        <v>31</v>
      </c>
      <c r="D10" s="39" t="str">
        <f t="shared" si="0"/>
        <v>产品7</v>
      </c>
      <c r="E10" s="40" t="str">
        <f t="shared" si="1"/>
        <v>20*30*31</v>
      </c>
      <c r="F10" s="40" t="str">
        <f t="shared" si="2"/>
        <v>颜色7</v>
      </c>
      <c r="G10" s="40" t="str">
        <f t="shared" si="3"/>
        <v>套</v>
      </c>
      <c r="H10" s="41">
        <v>30</v>
      </c>
      <c r="I10" s="45">
        <v>15</v>
      </c>
      <c r="J10" s="45">
        <f t="shared" si="4"/>
        <v>450</v>
      </c>
      <c r="K10" s="16"/>
      <c r="L10" s="16"/>
    </row>
    <row r="11" s="27" customFormat="1" ht="18" customHeight="1" spans="2:12">
      <c r="B11" s="38">
        <v>43473</v>
      </c>
      <c r="C11" s="39" t="s">
        <v>35</v>
      </c>
      <c r="D11" s="39" t="str">
        <f t="shared" si="0"/>
        <v>产品8</v>
      </c>
      <c r="E11" s="40" t="str">
        <f t="shared" si="1"/>
        <v>20*30*32</v>
      </c>
      <c r="F11" s="40" t="str">
        <f t="shared" si="2"/>
        <v>颜色8</v>
      </c>
      <c r="G11" s="40" t="str">
        <f t="shared" si="3"/>
        <v>台</v>
      </c>
      <c r="H11" s="42">
        <v>20</v>
      </c>
      <c r="I11" s="45">
        <v>15</v>
      </c>
      <c r="J11" s="45">
        <f t="shared" si="4"/>
        <v>300</v>
      </c>
      <c r="K11" s="16"/>
      <c r="L11" s="46"/>
    </row>
    <row r="12" s="27" customFormat="1" ht="18" customHeight="1" spans="2:12">
      <c r="B12" s="38">
        <v>43474</v>
      </c>
      <c r="C12" s="39" t="s">
        <v>39</v>
      </c>
      <c r="D12" s="39" t="str">
        <f t="shared" si="0"/>
        <v>产品9</v>
      </c>
      <c r="E12" s="40" t="str">
        <f t="shared" si="1"/>
        <v>20*30*33</v>
      </c>
      <c r="F12" s="40" t="str">
        <f t="shared" si="2"/>
        <v>颜色9</v>
      </c>
      <c r="G12" s="40" t="str">
        <f t="shared" si="3"/>
        <v>台</v>
      </c>
      <c r="H12" s="41">
        <v>15</v>
      </c>
      <c r="I12" s="45">
        <v>20</v>
      </c>
      <c r="J12" s="45">
        <f t="shared" si="4"/>
        <v>300</v>
      </c>
      <c r="K12" s="16"/>
      <c r="L12" s="16"/>
    </row>
    <row r="13" s="27" customFormat="1" ht="18" customHeight="1" spans="2:12">
      <c r="B13" s="38">
        <v>43475</v>
      </c>
      <c r="C13" s="39" t="s">
        <v>43</v>
      </c>
      <c r="D13" s="39" t="str">
        <f t="shared" si="0"/>
        <v>产品10</v>
      </c>
      <c r="E13" s="40" t="str">
        <f t="shared" si="1"/>
        <v>20*30*34</v>
      </c>
      <c r="F13" s="40" t="str">
        <f t="shared" si="2"/>
        <v>颜色10</v>
      </c>
      <c r="G13" s="40" t="str">
        <f t="shared" si="3"/>
        <v>台</v>
      </c>
      <c r="H13" s="42">
        <v>10</v>
      </c>
      <c r="I13" s="45">
        <v>20</v>
      </c>
      <c r="J13" s="45">
        <f t="shared" si="4"/>
        <v>200</v>
      </c>
      <c r="K13" s="16"/>
      <c r="L13" s="46"/>
    </row>
    <row r="14" s="27" customFormat="1" ht="18" customHeight="1" spans="2:12">
      <c r="B14" s="38"/>
      <c r="C14" s="39"/>
      <c r="D14" s="39"/>
      <c r="E14" s="40"/>
      <c r="F14" s="40"/>
      <c r="G14" s="40"/>
      <c r="H14" s="41"/>
      <c r="I14" s="45"/>
      <c r="J14" s="45"/>
      <c r="K14" s="16"/>
      <c r="L14" s="16"/>
    </row>
    <row r="15" s="27" customFormat="1" ht="18" customHeight="1" spans="2:12">
      <c r="B15" s="38"/>
      <c r="C15" s="39"/>
      <c r="D15" s="39"/>
      <c r="E15" s="40"/>
      <c r="F15" s="40"/>
      <c r="G15" s="40"/>
      <c r="H15" s="42"/>
      <c r="I15" s="45"/>
      <c r="J15" s="45"/>
      <c r="K15" s="16"/>
      <c r="L15" s="46"/>
    </row>
    <row r="16" s="27" customFormat="1" ht="18" customHeight="1" spans="2:12">
      <c r="B16" s="38"/>
      <c r="C16" s="39"/>
      <c r="D16" s="39"/>
      <c r="E16" s="40"/>
      <c r="F16" s="40"/>
      <c r="G16" s="40"/>
      <c r="H16" s="41"/>
      <c r="I16" s="45"/>
      <c r="J16" s="45"/>
      <c r="K16" s="16"/>
      <c r="L16" s="16"/>
    </row>
    <row r="17" s="27" customFormat="1" ht="18" customHeight="1" spans="2:12">
      <c r="B17" s="38"/>
      <c r="C17" s="39"/>
      <c r="D17" s="39"/>
      <c r="E17" s="40"/>
      <c r="F17" s="40"/>
      <c r="G17" s="40"/>
      <c r="H17" s="42"/>
      <c r="I17" s="45"/>
      <c r="J17" s="45"/>
      <c r="K17" s="16"/>
      <c r="L17" s="46"/>
    </row>
    <row r="18" s="27" customFormat="1" ht="18" customHeight="1" spans="2:12">
      <c r="B18" s="38"/>
      <c r="C18" s="39"/>
      <c r="D18" s="39"/>
      <c r="E18" s="40"/>
      <c r="F18" s="40"/>
      <c r="G18" s="40"/>
      <c r="H18" s="41"/>
      <c r="I18" s="45"/>
      <c r="J18" s="45"/>
      <c r="K18" s="16"/>
      <c r="L18" s="16"/>
    </row>
    <row r="19" s="27" customFormat="1" ht="18" customHeight="1" spans="2:12">
      <c r="B19" s="38"/>
      <c r="C19" s="39"/>
      <c r="D19" s="39"/>
      <c r="E19" s="40"/>
      <c r="F19" s="40"/>
      <c r="G19" s="40"/>
      <c r="H19" s="42"/>
      <c r="I19" s="45"/>
      <c r="J19" s="45"/>
      <c r="K19" s="16"/>
      <c r="L19" s="46"/>
    </row>
    <row r="20" s="27" customFormat="1" ht="18" customHeight="1" spans="2:12">
      <c r="B20" s="38"/>
      <c r="C20" s="39"/>
      <c r="D20" s="39"/>
      <c r="E20" s="40"/>
      <c r="F20" s="40"/>
      <c r="G20" s="40"/>
      <c r="H20" s="41"/>
      <c r="I20" s="45"/>
      <c r="J20" s="45"/>
      <c r="K20" s="16"/>
      <c r="L20" s="16"/>
    </row>
    <row r="21" s="27" customFormat="1" ht="18" customHeight="1" spans="2:12">
      <c r="B21" s="38"/>
      <c r="C21" s="39"/>
      <c r="D21" s="39"/>
      <c r="E21" s="40"/>
      <c r="F21" s="40"/>
      <c r="G21" s="40"/>
      <c r="H21" s="42"/>
      <c r="I21" s="45"/>
      <c r="J21" s="45"/>
      <c r="K21" s="16"/>
      <c r="L21" s="46"/>
    </row>
    <row r="22" s="27" customFormat="1" ht="18" customHeight="1" spans="2:12">
      <c r="B22" s="38"/>
      <c r="C22" s="39"/>
      <c r="D22" s="39"/>
      <c r="E22" s="40"/>
      <c r="F22" s="40"/>
      <c r="G22" s="40"/>
      <c r="H22" s="41"/>
      <c r="I22" s="45"/>
      <c r="J22" s="45"/>
      <c r="K22" s="16"/>
      <c r="L22" s="16"/>
    </row>
    <row r="23" s="27" customFormat="1" ht="18" customHeight="1" spans="2:12">
      <c r="B23" s="38"/>
      <c r="C23" s="39"/>
      <c r="D23" s="39"/>
      <c r="E23" s="40"/>
      <c r="F23" s="40"/>
      <c r="G23" s="40"/>
      <c r="H23" s="42"/>
      <c r="I23" s="45"/>
      <c r="J23" s="45"/>
      <c r="K23" s="16"/>
      <c r="L23" s="46"/>
    </row>
  </sheetData>
  <mergeCells count="1">
    <mergeCell ref="B2:L2"/>
  </mergeCells>
  <pageMargins left="0.75" right="0.75" top="1" bottom="1" header="0.5" footer="0.5"/>
  <pageSetup paperSize="9" orientation="portrait"/>
  <headerFooter alignWithMargins="0" scaleWithDoc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O29"/>
  <sheetViews>
    <sheetView showGridLines="0" workbookViewId="0">
      <selection activeCell="E5" sqref="E5"/>
    </sheetView>
  </sheetViews>
  <sheetFormatPr defaultColWidth="9" defaultRowHeight="14.25"/>
  <cols>
    <col min="1" max="1" width="2.375" style="4" customWidth="1"/>
    <col min="2" max="2" width="10.25" style="5" customWidth="1"/>
    <col min="3" max="3" width="13.5" style="5" customWidth="1"/>
    <col min="4" max="4" width="11.25" style="5" customWidth="1"/>
    <col min="5" max="5" width="8.625" style="5" customWidth="1"/>
    <col min="6" max="6" width="10.25" style="5" customWidth="1"/>
    <col min="7" max="7" width="10.75" style="6" customWidth="1"/>
    <col min="8" max="8" width="12.625" style="7" customWidth="1"/>
    <col min="9" max="9" width="13.375" style="7" customWidth="1"/>
    <col min="10" max="10" width="11.375" style="7" customWidth="1"/>
    <col min="11" max="11" width="13.625" style="7" customWidth="1"/>
    <col min="12" max="12" width="10.875" style="7" customWidth="1"/>
    <col min="13" max="13" width="13.875" style="8" customWidth="1"/>
    <col min="14" max="16384" width="9" style="4"/>
  </cols>
  <sheetData>
    <row r="1" ht="27.95" customHeight="1" spans="2:13">
      <c r="B1" s="9" t="s">
        <v>72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="1" customFormat="1" ht="27.95" customHeight="1" spans="2:13">
      <c r="B2" s="10" t="s">
        <v>73</v>
      </c>
      <c r="C2" s="10"/>
      <c r="D2" s="10"/>
      <c r="E2" s="10"/>
      <c r="F2" s="10" t="s">
        <v>74</v>
      </c>
      <c r="G2" s="11">
        <v>43617</v>
      </c>
      <c r="H2" s="10" t="s">
        <v>75</v>
      </c>
      <c r="I2" s="11">
        <v>43644</v>
      </c>
      <c r="J2" s="11"/>
      <c r="K2" s="11"/>
      <c r="L2" s="20"/>
      <c r="M2" s="21"/>
    </row>
    <row r="3" s="2" customFormat="1" ht="26.1" customHeight="1" spans="2:15">
      <c r="B3" s="12" t="s">
        <v>0</v>
      </c>
      <c r="C3" s="12" t="s">
        <v>1</v>
      </c>
      <c r="D3" s="12" t="s">
        <v>2</v>
      </c>
      <c r="E3" s="12" t="s">
        <v>3</v>
      </c>
      <c r="F3" s="13" t="s">
        <v>4</v>
      </c>
      <c r="G3" s="14" t="s">
        <v>76</v>
      </c>
      <c r="H3" s="15" t="s">
        <v>77</v>
      </c>
      <c r="I3" s="15" t="s">
        <v>78</v>
      </c>
      <c r="J3" s="15" t="s">
        <v>79</v>
      </c>
      <c r="K3" s="15" t="s">
        <v>80</v>
      </c>
      <c r="L3" s="15" t="s">
        <v>81</v>
      </c>
      <c r="M3" s="22" t="s">
        <v>82</v>
      </c>
      <c r="N3" s="1"/>
      <c r="O3" s="1"/>
    </row>
    <row r="4" s="3" customFormat="1" ht="16.5" customHeight="1" spans="2:15">
      <c r="B4" s="16" t="s">
        <v>5</v>
      </c>
      <c r="C4" s="16" t="str">
        <f t="shared" ref="C4:C23" si="0">IFERROR(VLOOKUP(B4,JBZL,2,FALSE),"-")</f>
        <v>产品1</v>
      </c>
      <c r="D4" s="16" t="str">
        <f t="shared" ref="D4:D23" si="1">IFERROR(VLOOKUP(B4,JBZL,3,FALSE),"-")</f>
        <v>20*30*25</v>
      </c>
      <c r="E4" s="16" t="str">
        <f t="shared" ref="E4:E23" si="2">IFERROR(VLOOKUP(B4,JBZL,4,FALSE),"-")</f>
        <v>颜色1</v>
      </c>
      <c r="F4" s="17" t="str">
        <f t="shared" ref="F4:F23" si="3">IFERROR(VLOOKUP(B4,JBZL,5,FALSE),"-")</f>
        <v>套</v>
      </c>
      <c r="G4" s="18">
        <f>SUMPRODUCT(('采购（支出）'!C$4:C$4321=B4)*('采购（支出）'!B$4:B$4321&lt;$G$2)*'采购（支出）'!H$4:H$4321)-SUMPRODUCT(('销售（收入）'!C$4:C$4333=B4)*('销售（收入）'!B$4:B$4333&lt;$G$2)*'销售（收入）'!H$4:H$4333)</f>
        <v>-100</v>
      </c>
      <c r="H4" s="16">
        <f>SUMPRODUCT(('采购（支出）'!C$4:C$4321=B4)*('采购（支出）'!B$4:B$4321&gt;=$G$2)*('采购（支出）'!B$4:B$4321&lt;=$I$2)*'采购（支出）'!H$4:H$4321)</f>
        <v>100</v>
      </c>
      <c r="I4" s="16">
        <f>SUMPRODUCT(('采购（支出）'!C$4:C$4321=B4)*('采购（支出）'!B$4:B$4321&gt;=$G$2)*('采购（支出）'!B$4:B$4321&lt;=$I$2)*'采购（支出）'!J$4:J$4321)</f>
        <v>1000</v>
      </c>
      <c r="J4" s="16">
        <f>SUMPRODUCT(('销售（收入）'!C$4:C$4333=B4)*('销售（收入）'!B$4:B$4333&gt;=$G$2)*('销售（收入）'!B$4:B$4333&lt;=$I$2)*'销售（收入）'!H$4:H$4333)</f>
        <v>0</v>
      </c>
      <c r="K4" s="16">
        <f>SUMPRODUCT(('销售（收入）'!C$4:C$4333=B4)*('销售（收入）'!B$4:B$4333&gt;=$G$2)*('销售（收入）'!B$4:B$4333&lt;=$I$2)*'销售（收入）'!J$4:J$4333)</f>
        <v>0</v>
      </c>
      <c r="L4" s="18">
        <f>G4+H4-J4</f>
        <v>0</v>
      </c>
      <c r="M4" s="23">
        <f>IF(B4="","0",K4-(I4/H4*J4))</f>
        <v>0</v>
      </c>
      <c r="N4" s="1"/>
      <c r="O4" s="1"/>
    </row>
    <row r="5" s="3" customFormat="1" ht="16.5" customHeight="1" spans="2:15">
      <c r="B5" s="16" t="s">
        <v>10</v>
      </c>
      <c r="C5" s="16" t="str">
        <f t="shared" si="0"/>
        <v>产品2</v>
      </c>
      <c r="D5" s="16" t="str">
        <f t="shared" si="1"/>
        <v>20*30*26</v>
      </c>
      <c r="E5" s="16" t="str">
        <f t="shared" si="2"/>
        <v>颜色2</v>
      </c>
      <c r="F5" s="17" t="str">
        <f t="shared" si="3"/>
        <v>台</v>
      </c>
      <c r="G5" s="18">
        <f>SUMPRODUCT(('采购（支出）'!C$4:C$4321=B5)*('采购（支出）'!B$4:B$4321&lt;$G$2)*'采购（支出）'!H$4:H$4321)-SUMPRODUCT(('销售（收入）'!C$4:C$4333=B5)*('销售（收入）'!B$4:B$4333&lt;$G$2)*'销售（收入）'!H$4:H$4333)</f>
        <v>-80</v>
      </c>
      <c r="H5" s="16">
        <f>SUMPRODUCT(('采购（支出）'!C$4:C$4321=B5)*('采购（支出）'!B$4:B$4321&gt;=$G$2)*('采购（支出）'!B$4:B$4321&lt;=$I$2)*'采购（支出）'!H$4:H$4321)</f>
        <v>150</v>
      </c>
      <c r="I5" s="16">
        <f>SUMPRODUCT(('采购（支出）'!C$4:C$4321=B5)*('采购（支出）'!B$4:B$4321&gt;=$G$2)*('采购（支出）'!B$4:B$4321&lt;=$I$2)*'采购（支出）'!J$4:J$4321)</f>
        <v>2250</v>
      </c>
      <c r="J5" s="16">
        <f>SUMPRODUCT(('销售（收入）'!C$4:C$4333=B5)*('销售（收入）'!B$4:B$4333&gt;=$G$2)*('销售（收入）'!B$4:B$4333&lt;=$I$2)*'销售（收入）'!H$4:H$4333)</f>
        <v>0</v>
      </c>
      <c r="K5" s="16">
        <f>SUMPRODUCT(('销售（收入）'!C$4:C$4333=B5)*('销售（收入）'!B$4:B$4333&gt;=$G$2)*('销售（收入）'!B$4:B$4333&lt;=$I$2)*'销售（收入）'!J$4:J$4333)</f>
        <v>0</v>
      </c>
      <c r="L5" s="18">
        <f t="shared" ref="L5:L23" si="4">G5+H5-J5</f>
        <v>70</v>
      </c>
      <c r="M5" s="23">
        <f t="shared" ref="M5:M23" si="5">IF(B5="","0",K5-(I5/H5*J5))</f>
        <v>0</v>
      </c>
      <c r="N5" s="1"/>
      <c r="O5" s="1"/>
    </row>
    <row r="6" s="3" customFormat="1" ht="16.5" customHeight="1" spans="2:15">
      <c r="B6" s="16" t="s">
        <v>15</v>
      </c>
      <c r="C6" s="16" t="str">
        <f t="shared" si="0"/>
        <v>产品3</v>
      </c>
      <c r="D6" s="16" t="str">
        <f t="shared" si="1"/>
        <v>20*30*27</v>
      </c>
      <c r="E6" s="16" t="str">
        <f t="shared" si="2"/>
        <v>颜色3</v>
      </c>
      <c r="F6" s="17" t="str">
        <f t="shared" si="3"/>
        <v>台</v>
      </c>
      <c r="G6" s="18">
        <f>SUMPRODUCT(('采购（支出）'!C$4:C$4321=B6)*('采购（支出）'!B$4:B$4321&lt;$G$2)*'采购（支出）'!H$4:H$4321)-SUMPRODUCT(('销售（收入）'!C$4:C$4333=B6)*('销售（收入）'!B$4:B$4333&lt;$G$2)*'销售（收入）'!H$4:H$4333)</f>
        <v>-60</v>
      </c>
      <c r="H6" s="16">
        <f>SUMPRODUCT(('采购（支出）'!C$4:C$4321=B6)*('采购（支出）'!B$4:B$4321&gt;=$G$2)*('采购（支出）'!B$4:B$4321&lt;=$I$2)*'采购（支出）'!H$4:H$4321)</f>
        <v>200</v>
      </c>
      <c r="I6" s="16">
        <f>SUMPRODUCT(('采购（支出）'!C$4:C$4321=B6)*('采购（支出）'!B$4:B$4321&gt;=$G$2)*('采购（支出）'!B$4:B$4321&lt;=$I$2)*'采购（支出）'!J$4:J$4321)</f>
        <v>3000</v>
      </c>
      <c r="J6" s="16">
        <f>SUMPRODUCT(('销售（收入）'!C$4:C$4333=B6)*('销售（收入）'!B$4:B$4333&gt;=$G$2)*('销售（收入）'!B$4:B$4333&lt;=$I$2)*'销售（收入）'!H$4:H$4333)</f>
        <v>0</v>
      </c>
      <c r="K6" s="16">
        <f>SUMPRODUCT(('销售（收入）'!C$4:C$4333=B6)*('销售（收入）'!B$4:B$4333&gt;=$G$2)*('销售（收入）'!B$4:B$4333&lt;=$I$2)*'销售（收入）'!J$4:J$4333)</f>
        <v>0</v>
      </c>
      <c r="L6" s="18">
        <f t="shared" si="4"/>
        <v>140</v>
      </c>
      <c r="M6" s="23">
        <f t="shared" si="5"/>
        <v>0</v>
      </c>
      <c r="N6" s="1"/>
      <c r="O6" s="1"/>
    </row>
    <row r="7" s="3" customFormat="1" ht="16.5" customHeight="1" spans="2:15">
      <c r="B7" s="16" t="s">
        <v>19</v>
      </c>
      <c r="C7" s="16" t="str">
        <f t="shared" si="0"/>
        <v>产品4</v>
      </c>
      <c r="D7" s="16" t="str">
        <f t="shared" si="1"/>
        <v>20*30*28</v>
      </c>
      <c r="E7" s="16" t="str">
        <f t="shared" si="2"/>
        <v>颜色4</v>
      </c>
      <c r="F7" s="17" t="str">
        <f t="shared" si="3"/>
        <v>台</v>
      </c>
      <c r="G7" s="18">
        <f>SUMPRODUCT(('采购（支出）'!C$4:C$4321=B7)*('采购（支出）'!B$4:B$4321&lt;$G$2)*'采购（支出）'!H$4:H$4321)-SUMPRODUCT(('销售（收入）'!C$4:C$4333=B7)*('销售（收入）'!B$4:B$4333&lt;$G$2)*'销售（收入）'!H$4:H$4333)</f>
        <v>-60</v>
      </c>
      <c r="H7" s="16">
        <f>SUMPRODUCT(('采购（支出）'!C$4:C$4321=B7)*('采购（支出）'!B$4:B$4321&gt;=$G$2)*('采购（支出）'!B$4:B$4321&lt;=$I$2)*'采购（支出）'!H$4:H$4321)</f>
        <v>120</v>
      </c>
      <c r="I7" s="16">
        <f>SUMPRODUCT(('采购（支出）'!C$4:C$4321=B7)*('采购（支出）'!B$4:B$4321&gt;=$G$2)*('采购（支出）'!B$4:B$4321&lt;=$I$2)*'采购（支出）'!J$4:J$4321)</f>
        <v>1200</v>
      </c>
      <c r="J7" s="16">
        <f>SUMPRODUCT(('销售（收入）'!C$4:C$4333=B7)*('销售（收入）'!B$4:B$4333&gt;=$G$2)*('销售（收入）'!B$4:B$4333&lt;=$I$2)*'销售（收入）'!H$4:H$4333)</f>
        <v>0</v>
      </c>
      <c r="K7" s="16">
        <f>SUMPRODUCT(('销售（收入）'!C$4:C$4333=B7)*('销售（收入）'!B$4:B$4333&gt;=$G$2)*('销售（收入）'!B$4:B$4333&lt;=$I$2)*'销售（收入）'!J$4:J$4333)</f>
        <v>0</v>
      </c>
      <c r="L7" s="18">
        <f t="shared" si="4"/>
        <v>60</v>
      </c>
      <c r="M7" s="23">
        <f t="shared" si="5"/>
        <v>0</v>
      </c>
      <c r="N7" s="1"/>
      <c r="O7" s="1"/>
    </row>
    <row r="8" s="3" customFormat="1" ht="16.5" customHeight="1" spans="2:15">
      <c r="B8" s="16" t="s">
        <v>23</v>
      </c>
      <c r="C8" s="16" t="str">
        <f t="shared" si="0"/>
        <v>产品5</v>
      </c>
      <c r="D8" s="16" t="str">
        <f t="shared" si="1"/>
        <v>20*30*29</v>
      </c>
      <c r="E8" s="16" t="str">
        <f t="shared" si="2"/>
        <v>颜色5</v>
      </c>
      <c r="F8" s="17" t="str">
        <f t="shared" si="3"/>
        <v>套</v>
      </c>
      <c r="G8" s="18">
        <f>SUMPRODUCT(('采购（支出）'!C$4:C$4321=B8)*('采购（支出）'!B$4:B$4321&lt;$G$2)*'采购（支出）'!H$4:H$4321)-SUMPRODUCT(('销售（收入）'!C$4:C$4333=B8)*('销售（收入）'!B$4:B$4333&lt;$G$2)*'销售（收入）'!H$4:H$4333)</f>
        <v>-50</v>
      </c>
      <c r="H8" s="16">
        <f>SUMPRODUCT(('采购（支出）'!C$4:C$4321=B8)*('采购（支出）'!B$4:B$4321&gt;=$G$2)*('采购（支出）'!B$4:B$4321&lt;=$I$2)*'采购（支出）'!H$4:H$4321)</f>
        <v>150</v>
      </c>
      <c r="I8" s="16">
        <f>SUMPRODUCT(('采购（支出）'!C$4:C$4321=B8)*('采购（支出）'!B$4:B$4321&gt;=$G$2)*('采购（支出）'!B$4:B$4321&lt;=$I$2)*'采购（支出）'!J$4:J$4321)</f>
        <v>1800</v>
      </c>
      <c r="J8" s="16">
        <f>SUMPRODUCT(('销售（收入）'!C$4:C$4333=B8)*('销售（收入）'!B$4:B$4333&gt;=$G$2)*('销售（收入）'!B$4:B$4333&lt;=$I$2)*'销售（收入）'!H$4:H$4333)</f>
        <v>0</v>
      </c>
      <c r="K8" s="16">
        <f>SUMPRODUCT(('销售（收入）'!C$4:C$4333=B8)*('销售（收入）'!B$4:B$4333&gt;=$G$2)*('销售（收入）'!B$4:B$4333&lt;=$I$2)*'销售（收入）'!J$4:J$4333)</f>
        <v>0</v>
      </c>
      <c r="L8" s="18">
        <f t="shared" si="4"/>
        <v>100</v>
      </c>
      <c r="M8" s="23">
        <f t="shared" si="5"/>
        <v>0</v>
      </c>
      <c r="N8" s="1"/>
      <c r="O8" s="1"/>
    </row>
    <row r="9" s="3" customFormat="1" ht="16.5" customHeight="1" spans="2:15">
      <c r="B9" s="16" t="s">
        <v>27</v>
      </c>
      <c r="C9" s="16" t="str">
        <f t="shared" si="0"/>
        <v>产品6</v>
      </c>
      <c r="D9" s="16" t="str">
        <f t="shared" si="1"/>
        <v>20*30*30</v>
      </c>
      <c r="E9" s="16" t="str">
        <f t="shared" si="2"/>
        <v>颜色6</v>
      </c>
      <c r="F9" s="17" t="str">
        <f t="shared" si="3"/>
        <v>套</v>
      </c>
      <c r="G9" s="18">
        <f>SUMPRODUCT(('采购（支出）'!C$4:C$4321=B9)*('采购（支出）'!B$4:B$4321&lt;$G$2)*'采购（支出）'!H$4:H$4321)-SUMPRODUCT(('销售（收入）'!C$4:C$4333=B9)*('销售（收入）'!B$4:B$4333&lt;$G$2)*'销售（收入）'!H$4:H$4333)</f>
        <v>-20</v>
      </c>
      <c r="H9" s="16">
        <f>SUMPRODUCT(('采购（支出）'!C$4:C$4321=B9)*('采购（支出）'!B$4:B$4321&gt;=$G$2)*('采购（支出）'!B$4:B$4321&lt;=$I$2)*'采购（支出）'!H$4:H$4321)</f>
        <v>180</v>
      </c>
      <c r="I9" s="16">
        <f>SUMPRODUCT(('采购（支出）'!C$4:C$4321=B9)*('采购（支出）'!B$4:B$4321&gt;=$G$2)*('采购（支出）'!B$4:B$4321&lt;=$I$2)*'采购（支出）'!J$4:J$4321)</f>
        <v>3240</v>
      </c>
      <c r="J9" s="16">
        <f>SUMPRODUCT(('销售（收入）'!C$4:C$4333=B9)*('销售（收入）'!B$4:B$4333&gt;=$G$2)*('销售（收入）'!B$4:B$4333&lt;=$I$2)*'销售（收入）'!H$4:H$4333)</f>
        <v>0</v>
      </c>
      <c r="K9" s="16">
        <f>SUMPRODUCT(('销售（收入）'!C$4:C$4333=B9)*('销售（收入）'!B$4:B$4333&gt;=$G$2)*('销售（收入）'!B$4:B$4333&lt;=$I$2)*'销售（收入）'!J$4:J$4333)</f>
        <v>0</v>
      </c>
      <c r="L9" s="18">
        <f t="shared" si="4"/>
        <v>160</v>
      </c>
      <c r="M9" s="23">
        <f t="shared" si="5"/>
        <v>0</v>
      </c>
      <c r="N9" s="1"/>
      <c r="O9" s="1"/>
    </row>
    <row r="10" s="3" customFormat="1" ht="16.5" customHeight="1" spans="2:15">
      <c r="B10" s="16" t="s">
        <v>31</v>
      </c>
      <c r="C10" s="16" t="str">
        <f t="shared" si="0"/>
        <v>产品7</v>
      </c>
      <c r="D10" s="16" t="str">
        <f t="shared" si="1"/>
        <v>20*30*31</v>
      </c>
      <c r="E10" s="16" t="str">
        <f t="shared" si="2"/>
        <v>颜色7</v>
      </c>
      <c r="F10" s="17" t="str">
        <f t="shared" si="3"/>
        <v>套</v>
      </c>
      <c r="G10" s="18">
        <f>SUMPRODUCT(('采购（支出）'!C$4:C$4321=B10)*('采购（支出）'!B$4:B$4321&lt;$G$2)*'采购（支出）'!H$4:H$4321)-SUMPRODUCT(('销售（收入）'!C$4:C$4333=B10)*('销售（收入）'!B$4:B$4333&lt;$G$2)*'销售（收入）'!H$4:H$4333)</f>
        <v>-30</v>
      </c>
      <c r="H10" s="16">
        <f>SUMPRODUCT(('采购（支出）'!C$4:C$4321=B10)*('采购（支出）'!B$4:B$4321&gt;=$G$2)*('采购（支出）'!B$4:B$4321&lt;=$I$2)*'采购（支出）'!H$4:H$4321)</f>
        <v>60</v>
      </c>
      <c r="I10" s="16">
        <f>SUMPRODUCT(('采购（支出）'!C$4:C$4321=B10)*('采购（支出）'!B$4:B$4321&gt;=$G$2)*('采购（支出）'!B$4:B$4321&lt;=$I$2)*'采购（支出）'!J$4:J$4321)</f>
        <v>300</v>
      </c>
      <c r="J10" s="16">
        <f>SUMPRODUCT(('销售（收入）'!C$4:C$4333=B10)*('销售（收入）'!B$4:B$4333&gt;=$G$2)*('销售（收入）'!B$4:B$4333&lt;=$I$2)*'销售（收入）'!H$4:H$4333)</f>
        <v>0</v>
      </c>
      <c r="K10" s="16">
        <f>SUMPRODUCT(('销售（收入）'!C$4:C$4333=B10)*('销售（收入）'!B$4:B$4333&gt;=$G$2)*('销售（收入）'!B$4:B$4333&lt;=$I$2)*'销售（收入）'!J$4:J$4333)</f>
        <v>0</v>
      </c>
      <c r="L10" s="18">
        <f t="shared" si="4"/>
        <v>30</v>
      </c>
      <c r="M10" s="23">
        <f t="shared" si="5"/>
        <v>0</v>
      </c>
      <c r="N10" s="1"/>
      <c r="O10" s="1"/>
    </row>
    <row r="11" s="3" customFormat="1" ht="16.5" customHeight="1" spans="2:15">
      <c r="B11" s="16" t="s">
        <v>35</v>
      </c>
      <c r="C11" s="16" t="str">
        <f t="shared" si="0"/>
        <v>产品8</v>
      </c>
      <c r="D11" s="16" t="str">
        <f t="shared" si="1"/>
        <v>20*30*32</v>
      </c>
      <c r="E11" s="16" t="str">
        <f t="shared" si="2"/>
        <v>颜色8</v>
      </c>
      <c r="F11" s="17" t="str">
        <f t="shared" si="3"/>
        <v>台</v>
      </c>
      <c r="G11" s="18">
        <f>SUMPRODUCT(('采购（支出）'!C$4:C$4321=B11)*('采购（支出）'!B$4:B$4321&lt;$G$2)*'采购（支出）'!H$4:H$4321)-SUMPRODUCT(('销售（收入）'!C$4:C$4333=B11)*('销售（收入）'!B$4:B$4333&lt;$G$2)*'销售（收入）'!H$4:H$4333)</f>
        <v>-20</v>
      </c>
      <c r="H11" s="16">
        <f>SUMPRODUCT(('采购（支出）'!C$4:C$4321=B11)*('采购（支出）'!B$4:B$4321&gt;=$G$2)*('采购（支出）'!B$4:B$4321&lt;=$I$2)*'采购（支出）'!H$4:H$4321)</f>
        <v>80</v>
      </c>
      <c r="I11" s="16">
        <f>SUMPRODUCT(('采购（支出）'!C$4:C$4321=B11)*('采购（支出）'!B$4:B$4321&gt;=$G$2)*('采购（支出）'!B$4:B$4321&lt;=$I$2)*'采购（支出）'!J$4:J$4321)</f>
        <v>480</v>
      </c>
      <c r="J11" s="16">
        <f>SUMPRODUCT(('销售（收入）'!C$4:C$4333=B11)*('销售（收入）'!B$4:B$4333&gt;=$G$2)*('销售（收入）'!B$4:B$4333&lt;=$I$2)*'销售（收入）'!H$4:H$4333)</f>
        <v>0</v>
      </c>
      <c r="K11" s="16">
        <f>SUMPRODUCT(('销售（收入）'!C$4:C$4333=B11)*('销售（收入）'!B$4:B$4333&gt;=$G$2)*('销售（收入）'!B$4:B$4333&lt;=$I$2)*'销售（收入）'!J$4:J$4333)</f>
        <v>0</v>
      </c>
      <c r="L11" s="18">
        <f t="shared" si="4"/>
        <v>60</v>
      </c>
      <c r="M11" s="23">
        <f t="shared" si="5"/>
        <v>0</v>
      </c>
      <c r="N11" s="1"/>
      <c r="O11" s="1"/>
    </row>
    <row r="12" s="3" customFormat="1" ht="16.5" customHeight="1" spans="2:13">
      <c r="B12" s="16" t="s">
        <v>39</v>
      </c>
      <c r="C12" s="16" t="str">
        <f t="shared" si="0"/>
        <v>产品9</v>
      </c>
      <c r="D12" s="16" t="str">
        <f t="shared" si="1"/>
        <v>20*30*33</v>
      </c>
      <c r="E12" s="16" t="str">
        <f t="shared" si="2"/>
        <v>颜色9</v>
      </c>
      <c r="F12" s="17" t="str">
        <f t="shared" si="3"/>
        <v>台</v>
      </c>
      <c r="G12" s="18">
        <f>SUMPRODUCT(('采购（支出）'!C$4:C$4321=B12)*('采购（支出）'!B$4:B$4321&lt;$G$2)*'采购（支出）'!H$4:H$4321)-SUMPRODUCT(('销售（收入）'!C$4:C$4333=B12)*('销售（收入）'!B$4:B$4333&lt;$G$2)*'销售（收入）'!H$4:H$4333)</f>
        <v>-15</v>
      </c>
      <c r="H12" s="16">
        <f>SUMPRODUCT(('采购（支出）'!C$4:C$4321=B12)*('采购（支出）'!B$4:B$4321&gt;=$G$2)*('采购（支出）'!B$4:B$4321&lt;=$I$2)*'采购（支出）'!H$4:H$4321)</f>
        <v>50</v>
      </c>
      <c r="I12" s="16">
        <f>SUMPRODUCT(('采购（支出）'!C$4:C$4321=B12)*('采购（支出）'!B$4:B$4321&gt;=$G$2)*('采购（支出）'!B$4:B$4321&lt;=$I$2)*'采购（支出）'!J$4:J$4321)</f>
        <v>400</v>
      </c>
      <c r="J12" s="16">
        <f>SUMPRODUCT(('销售（收入）'!C$4:C$4333=B12)*('销售（收入）'!B$4:B$4333&gt;=$G$2)*('销售（收入）'!B$4:B$4333&lt;=$I$2)*'销售（收入）'!H$4:H$4333)</f>
        <v>0</v>
      </c>
      <c r="K12" s="16">
        <f>SUMPRODUCT(('销售（收入）'!C$4:C$4333=B12)*('销售（收入）'!B$4:B$4333&gt;=$G$2)*('销售（收入）'!B$4:B$4333&lt;=$I$2)*'销售（收入）'!J$4:J$4333)</f>
        <v>0</v>
      </c>
      <c r="L12" s="18">
        <f t="shared" si="4"/>
        <v>35</v>
      </c>
      <c r="M12" s="23">
        <f t="shared" si="5"/>
        <v>0</v>
      </c>
    </row>
    <row r="13" s="3" customFormat="1" ht="16.5" customHeight="1" spans="2:13">
      <c r="B13" s="16" t="s">
        <v>43</v>
      </c>
      <c r="C13" s="16" t="str">
        <f t="shared" si="0"/>
        <v>产品10</v>
      </c>
      <c r="D13" s="16" t="str">
        <f t="shared" si="1"/>
        <v>20*30*34</v>
      </c>
      <c r="E13" s="16" t="str">
        <f t="shared" si="2"/>
        <v>颜色10</v>
      </c>
      <c r="F13" s="17" t="str">
        <f t="shared" si="3"/>
        <v>台</v>
      </c>
      <c r="G13" s="18">
        <f>SUMPRODUCT(('采购（支出）'!C$4:C$4321=B13)*('采购（支出）'!B$4:B$4321&lt;$G$2)*'采购（支出）'!H$4:H$4321)-SUMPRODUCT(('销售（收入）'!C$4:C$4333=B13)*('销售（收入）'!B$4:B$4333&lt;$G$2)*'销售（收入）'!H$4:H$4333)</f>
        <v>-10</v>
      </c>
      <c r="H13" s="16">
        <f>SUMPRODUCT(('采购（支出）'!C$4:C$4321=B13)*('采购（支出）'!B$4:B$4321&gt;=$G$2)*('采购（支出）'!B$4:B$4321&lt;=$I$2)*'采购（支出）'!H$4:H$4321)</f>
        <v>50</v>
      </c>
      <c r="I13" s="16">
        <f>SUMPRODUCT(('采购（支出）'!C$4:C$4321=B13)*('采购（支出）'!B$4:B$4321&gt;=$G$2)*('采购（支出）'!B$4:B$4321&lt;=$I$2)*'采购（支出）'!J$4:J$4321)</f>
        <v>400</v>
      </c>
      <c r="J13" s="16">
        <f>SUMPRODUCT(('销售（收入）'!C$4:C$4333=B13)*('销售（收入）'!B$4:B$4333&gt;=$G$2)*('销售（收入）'!B$4:B$4333&lt;=$I$2)*'销售（收入）'!H$4:H$4333)</f>
        <v>0</v>
      </c>
      <c r="K13" s="16">
        <f>SUMPRODUCT(('销售（收入）'!C$4:C$4333=B13)*('销售（收入）'!B$4:B$4333&gt;=$G$2)*('销售（收入）'!B$4:B$4333&lt;=$I$2)*'销售（收入）'!J$4:J$4333)</f>
        <v>0</v>
      </c>
      <c r="L13" s="18">
        <f t="shared" si="4"/>
        <v>40</v>
      </c>
      <c r="M13" s="23">
        <f t="shared" si="5"/>
        <v>0</v>
      </c>
    </row>
    <row r="14" s="3" customFormat="1" ht="16.5" customHeight="1" spans="2:13">
      <c r="B14" s="16"/>
      <c r="C14" s="16" t="str">
        <f t="shared" si="0"/>
        <v>-</v>
      </c>
      <c r="D14" s="16" t="str">
        <f t="shared" si="1"/>
        <v>-</v>
      </c>
      <c r="E14" s="16" t="str">
        <f t="shared" si="2"/>
        <v>-</v>
      </c>
      <c r="F14" s="17" t="str">
        <f t="shared" si="3"/>
        <v>-</v>
      </c>
      <c r="G14" s="18">
        <f>SUMPRODUCT(('采购（支出）'!C$4:C$4321=B14)*('采购（支出）'!B$4:B$4321&lt;$G$2)*'采购（支出）'!H$4:H$4321)-SUMPRODUCT(('销售（收入）'!C$4:C$4333=B14)*('销售（收入）'!B$4:B$4333&lt;$G$2)*'销售（收入）'!H$4:H$4333)</f>
        <v>0</v>
      </c>
      <c r="H14" s="16">
        <f>SUMPRODUCT(('采购（支出）'!C$4:C$4321=B14)*('采购（支出）'!B$4:B$4321&gt;=$G$2)*('采购（支出）'!B$4:B$4321&lt;=$I$2)*'采购（支出）'!H$4:H$4321)</f>
        <v>0</v>
      </c>
      <c r="I14" s="16">
        <f>SUMPRODUCT(('采购（支出）'!C$4:C$4321=B14)*('采购（支出）'!B$4:B$4321&gt;=$G$2)*('采购（支出）'!B$4:B$4321&lt;=$I$2)*'采购（支出）'!J$4:J$4321)</f>
        <v>0</v>
      </c>
      <c r="J14" s="16">
        <f>SUMPRODUCT(('销售（收入）'!C$4:C$4333=B14)*('销售（收入）'!B$4:B$4333&gt;=$G$2)*('销售（收入）'!B$4:B$4333&lt;=$I$2)*'销售（收入）'!H$4:H$4333)</f>
        <v>0</v>
      </c>
      <c r="K14" s="16">
        <f>SUMPRODUCT(('销售（收入）'!C$4:C$4333=B14)*('销售（收入）'!B$4:B$4333&gt;=$G$2)*('销售（收入）'!B$4:B$4333&lt;=$I$2)*'销售（收入）'!J$4:J$4333)</f>
        <v>0</v>
      </c>
      <c r="L14" s="18">
        <f t="shared" si="4"/>
        <v>0</v>
      </c>
      <c r="M14" s="23" t="str">
        <f t="shared" si="5"/>
        <v>0</v>
      </c>
    </row>
    <row r="15" s="3" customFormat="1" ht="16.5" customHeight="1" spans="2:13">
      <c r="B15" s="16"/>
      <c r="C15" s="16" t="str">
        <f t="shared" si="0"/>
        <v>-</v>
      </c>
      <c r="D15" s="16" t="str">
        <f t="shared" si="1"/>
        <v>-</v>
      </c>
      <c r="E15" s="16" t="str">
        <f t="shared" si="2"/>
        <v>-</v>
      </c>
      <c r="F15" s="17" t="str">
        <f t="shared" si="3"/>
        <v>-</v>
      </c>
      <c r="G15" s="18">
        <f>SUMPRODUCT(('采购（支出）'!C$4:C$4321=B15)*('采购（支出）'!B$4:B$4321&lt;$G$2)*'采购（支出）'!H$4:H$4321)-SUMPRODUCT(('销售（收入）'!C$4:C$4333=B15)*('销售（收入）'!B$4:B$4333&lt;$G$2)*'销售（收入）'!H$4:H$4333)</f>
        <v>0</v>
      </c>
      <c r="H15" s="16">
        <f>SUMPRODUCT(('采购（支出）'!C$4:C$4321=B15)*('采购（支出）'!B$4:B$4321&gt;=$G$2)*('采购（支出）'!B$4:B$4321&lt;=$I$2)*'采购（支出）'!H$4:H$4321)</f>
        <v>0</v>
      </c>
      <c r="I15" s="16">
        <f>SUMPRODUCT(('采购（支出）'!C$4:C$4321=B15)*('采购（支出）'!B$4:B$4321&gt;=$G$2)*('采购（支出）'!B$4:B$4321&lt;=$I$2)*'采购（支出）'!J$4:J$4321)</f>
        <v>0</v>
      </c>
      <c r="J15" s="16">
        <f>SUMPRODUCT(('销售（收入）'!C$4:C$4333=B15)*('销售（收入）'!B$4:B$4333&gt;=$G$2)*('销售（收入）'!B$4:B$4333&lt;=$I$2)*'销售（收入）'!H$4:H$4333)</f>
        <v>0</v>
      </c>
      <c r="K15" s="16">
        <f>SUMPRODUCT(('销售（收入）'!C$4:C$4333=B15)*('销售（收入）'!B$4:B$4333&gt;=$G$2)*('销售（收入）'!B$4:B$4333&lt;=$I$2)*'销售（收入）'!J$4:J$4333)</f>
        <v>0</v>
      </c>
      <c r="L15" s="18">
        <f t="shared" si="4"/>
        <v>0</v>
      </c>
      <c r="M15" s="23" t="str">
        <f t="shared" si="5"/>
        <v>0</v>
      </c>
    </row>
    <row r="16" s="3" customFormat="1" ht="16.5" customHeight="1" spans="2:13">
      <c r="B16" s="16"/>
      <c r="C16" s="16" t="str">
        <f t="shared" si="0"/>
        <v>-</v>
      </c>
      <c r="D16" s="16" t="str">
        <f t="shared" si="1"/>
        <v>-</v>
      </c>
      <c r="E16" s="16" t="str">
        <f t="shared" si="2"/>
        <v>-</v>
      </c>
      <c r="F16" s="17" t="str">
        <f t="shared" si="3"/>
        <v>-</v>
      </c>
      <c r="G16" s="18">
        <f>SUMPRODUCT(('采购（支出）'!C$4:C$4321=B16)*('采购（支出）'!B$4:B$4321&lt;$G$2)*'采购（支出）'!H$4:H$4321)-SUMPRODUCT(('销售（收入）'!C$4:C$4333=B16)*('销售（收入）'!B$4:B$4333&lt;$G$2)*'销售（收入）'!H$4:H$4333)</f>
        <v>0</v>
      </c>
      <c r="H16" s="16">
        <f>SUMPRODUCT(('采购（支出）'!C$4:C$4321=B16)*('采购（支出）'!B$4:B$4321&gt;=$G$2)*('采购（支出）'!B$4:B$4321&lt;=$I$2)*'采购（支出）'!H$4:H$4321)</f>
        <v>0</v>
      </c>
      <c r="I16" s="16">
        <f>SUMPRODUCT(('采购（支出）'!C$4:C$4321=B16)*('采购（支出）'!B$4:B$4321&gt;=$G$2)*('采购（支出）'!B$4:B$4321&lt;=$I$2)*'采购（支出）'!J$4:J$4321)</f>
        <v>0</v>
      </c>
      <c r="J16" s="16">
        <f>SUMPRODUCT(('销售（收入）'!C$4:C$4333=B16)*('销售（收入）'!B$4:B$4333&gt;=$G$2)*('销售（收入）'!B$4:B$4333&lt;=$I$2)*'销售（收入）'!H$4:H$4333)</f>
        <v>0</v>
      </c>
      <c r="K16" s="16">
        <f>SUMPRODUCT(('销售（收入）'!C$4:C$4333=B16)*('销售（收入）'!B$4:B$4333&gt;=$G$2)*('销售（收入）'!B$4:B$4333&lt;=$I$2)*'销售（收入）'!J$4:J$4333)</f>
        <v>0</v>
      </c>
      <c r="L16" s="18">
        <f t="shared" si="4"/>
        <v>0</v>
      </c>
      <c r="M16" s="23" t="str">
        <f t="shared" si="5"/>
        <v>0</v>
      </c>
    </row>
    <row r="17" s="3" customFormat="1" ht="16.5" customHeight="1" spans="2:13">
      <c r="B17" s="16"/>
      <c r="C17" s="16" t="str">
        <f t="shared" si="0"/>
        <v>-</v>
      </c>
      <c r="D17" s="16" t="str">
        <f t="shared" si="1"/>
        <v>-</v>
      </c>
      <c r="E17" s="16" t="str">
        <f t="shared" si="2"/>
        <v>-</v>
      </c>
      <c r="F17" s="17" t="str">
        <f t="shared" si="3"/>
        <v>-</v>
      </c>
      <c r="G17" s="18">
        <f>SUMPRODUCT(('采购（支出）'!C$4:C$4321=B17)*('采购（支出）'!B$4:B$4321&lt;$G$2)*'采购（支出）'!H$4:H$4321)-SUMPRODUCT(('销售（收入）'!C$4:C$4333=B17)*('销售（收入）'!B$4:B$4333&lt;$G$2)*'销售（收入）'!H$4:H$4333)</f>
        <v>0</v>
      </c>
      <c r="H17" s="16">
        <f>SUMPRODUCT(('采购（支出）'!C$4:C$4321=B17)*('采购（支出）'!B$4:B$4321&gt;=$G$2)*('采购（支出）'!B$4:B$4321&lt;=$I$2)*'采购（支出）'!H$4:H$4321)</f>
        <v>0</v>
      </c>
      <c r="I17" s="16">
        <f>SUMPRODUCT(('采购（支出）'!C$4:C$4321=B17)*('采购（支出）'!B$4:B$4321&gt;=$G$2)*('采购（支出）'!B$4:B$4321&lt;=$I$2)*'采购（支出）'!J$4:J$4321)</f>
        <v>0</v>
      </c>
      <c r="J17" s="16">
        <f>SUMPRODUCT(('销售（收入）'!C$4:C$4333=B17)*('销售（收入）'!B$4:B$4333&gt;=$G$2)*('销售（收入）'!B$4:B$4333&lt;=$I$2)*'销售（收入）'!H$4:H$4333)</f>
        <v>0</v>
      </c>
      <c r="K17" s="16">
        <f>SUMPRODUCT(('销售（收入）'!C$4:C$4333=B17)*('销售（收入）'!B$4:B$4333&gt;=$G$2)*('销售（收入）'!B$4:B$4333&lt;=$I$2)*'销售（收入）'!J$4:J$4333)</f>
        <v>0</v>
      </c>
      <c r="L17" s="18">
        <f t="shared" si="4"/>
        <v>0</v>
      </c>
      <c r="M17" s="23" t="str">
        <f t="shared" si="5"/>
        <v>0</v>
      </c>
    </row>
    <row r="18" s="3" customFormat="1" ht="16.5" customHeight="1" spans="2:13">
      <c r="B18" s="16"/>
      <c r="C18" s="16" t="str">
        <f t="shared" si="0"/>
        <v>-</v>
      </c>
      <c r="D18" s="16" t="str">
        <f t="shared" si="1"/>
        <v>-</v>
      </c>
      <c r="E18" s="16" t="str">
        <f t="shared" si="2"/>
        <v>-</v>
      </c>
      <c r="F18" s="17" t="str">
        <f t="shared" si="3"/>
        <v>-</v>
      </c>
      <c r="G18" s="18">
        <f>SUMPRODUCT(('采购（支出）'!C$4:C$4321=B18)*('采购（支出）'!B$4:B$4321&lt;$G$2)*'采购（支出）'!H$4:H$4321)-SUMPRODUCT(('销售（收入）'!C$4:C$4333=B18)*('销售（收入）'!B$4:B$4333&lt;$G$2)*'销售（收入）'!H$4:H$4333)</f>
        <v>0</v>
      </c>
      <c r="H18" s="16">
        <f>SUMPRODUCT(('采购（支出）'!C$4:C$4321=B18)*('采购（支出）'!B$4:B$4321&gt;=$G$2)*('采购（支出）'!B$4:B$4321&lt;=$I$2)*'采购（支出）'!H$4:H$4321)</f>
        <v>0</v>
      </c>
      <c r="I18" s="16">
        <f>SUMPRODUCT(('采购（支出）'!C$4:C$4321=B18)*('采购（支出）'!B$4:B$4321&gt;=$G$2)*('采购（支出）'!B$4:B$4321&lt;=$I$2)*'采购（支出）'!J$4:J$4321)</f>
        <v>0</v>
      </c>
      <c r="J18" s="16">
        <f>SUMPRODUCT(('销售（收入）'!C$4:C$4333=B18)*('销售（收入）'!B$4:B$4333&gt;=$G$2)*('销售（收入）'!B$4:B$4333&lt;=$I$2)*'销售（收入）'!H$4:H$4333)</f>
        <v>0</v>
      </c>
      <c r="K18" s="16">
        <f>SUMPRODUCT(('销售（收入）'!C$4:C$4333=B18)*('销售（收入）'!B$4:B$4333&gt;=$G$2)*('销售（收入）'!B$4:B$4333&lt;=$I$2)*'销售（收入）'!J$4:J$4333)</f>
        <v>0</v>
      </c>
      <c r="L18" s="18">
        <f t="shared" si="4"/>
        <v>0</v>
      </c>
      <c r="M18" s="23" t="str">
        <f t="shared" si="5"/>
        <v>0</v>
      </c>
    </row>
    <row r="19" s="3" customFormat="1" ht="16.5" customHeight="1" spans="2:13">
      <c r="B19" s="16"/>
      <c r="C19" s="16" t="str">
        <f t="shared" si="0"/>
        <v>-</v>
      </c>
      <c r="D19" s="16" t="str">
        <f t="shared" si="1"/>
        <v>-</v>
      </c>
      <c r="E19" s="16" t="str">
        <f t="shared" si="2"/>
        <v>-</v>
      </c>
      <c r="F19" s="17" t="str">
        <f t="shared" si="3"/>
        <v>-</v>
      </c>
      <c r="G19" s="18">
        <f>SUMPRODUCT(('采购（支出）'!C$4:C$4321=B19)*('采购（支出）'!B$4:B$4321&lt;$G$2)*'采购（支出）'!H$4:H$4321)-SUMPRODUCT(('销售（收入）'!C$4:C$4333=B19)*('销售（收入）'!B$4:B$4333&lt;$G$2)*'销售（收入）'!H$4:H$4333)</f>
        <v>0</v>
      </c>
      <c r="H19" s="16">
        <f>SUMPRODUCT(('采购（支出）'!C$4:C$4321=B19)*('采购（支出）'!B$4:B$4321&gt;=$G$2)*('采购（支出）'!B$4:B$4321&lt;=$I$2)*'采购（支出）'!H$4:H$4321)</f>
        <v>0</v>
      </c>
      <c r="I19" s="16">
        <f>SUMPRODUCT(('采购（支出）'!C$4:C$4321=B19)*('采购（支出）'!B$4:B$4321&gt;=$G$2)*('采购（支出）'!B$4:B$4321&lt;=$I$2)*'采购（支出）'!J$4:J$4321)</f>
        <v>0</v>
      </c>
      <c r="J19" s="16">
        <f>SUMPRODUCT(('销售（收入）'!C$4:C$4333=B19)*('销售（收入）'!B$4:B$4333&gt;=$G$2)*('销售（收入）'!B$4:B$4333&lt;=$I$2)*'销售（收入）'!H$4:H$4333)</f>
        <v>0</v>
      </c>
      <c r="K19" s="16">
        <f>SUMPRODUCT(('销售（收入）'!C$4:C$4333=B19)*('销售（收入）'!B$4:B$4333&gt;=$G$2)*('销售（收入）'!B$4:B$4333&lt;=$I$2)*'销售（收入）'!J$4:J$4333)</f>
        <v>0</v>
      </c>
      <c r="L19" s="18">
        <f t="shared" si="4"/>
        <v>0</v>
      </c>
      <c r="M19" s="23" t="str">
        <f t="shared" si="5"/>
        <v>0</v>
      </c>
    </row>
    <row r="20" s="3" customFormat="1" ht="16.5" customHeight="1" spans="2:13">
      <c r="B20" s="16"/>
      <c r="C20" s="16" t="str">
        <f t="shared" si="0"/>
        <v>-</v>
      </c>
      <c r="D20" s="16" t="str">
        <f t="shared" si="1"/>
        <v>-</v>
      </c>
      <c r="E20" s="16" t="str">
        <f t="shared" si="2"/>
        <v>-</v>
      </c>
      <c r="F20" s="17" t="str">
        <f t="shared" si="3"/>
        <v>-</v>
      </c>
      <c r="G20" s="18">
        <f>SUMPRODUCT(('采购（支出）'!C$4:C$4321=B20)*('采购（支出）'!B$4:B$4321&lt;$G$2)*'采购（支出）'!H$4:H$4321)-SUMPRODUCT(('销售（收入）'!C$4:C$4333=B20)*('销售（收入）'!B$4:B$4333&lt;$G$2)*'销售（收入）'!H$4:H$4333)</f>
        <v>0</v>
      </c>
      <c r="H20" s="16">
        <f>SUMPRODUCT(('采购（支出）'!C$4:C$4321=B20)*('采购（支出）'!B$4:B$4321&gt;=$G$2)*('采购（支出）'!B$4:B$4321&lt;=$I$2)*'采购（支出）'!H$4:H$4321)</f>
        <v>0</v>
      </c>
      <c r="I20" s="16">
        <f>SUMPRODUCT(('采购（支出）'!C$4:C$4321=B20)*('采购（支出）'!B$4:B$4321&gt;=$G$2)*('采购（支出）'!B$4:B$4321&lt;=$I$2)*'采购（支出）'!J$4:J$4321)</f>
        <v>0</v>
      </c>
      <c r="J20" s="16">
        <f>SUMPRODUCT(('销售（收入）'!C$4:C$4333=B20)*('销售（收入）'!B$4:B$4333&gt;=$G$2)*('销售（收入）'!B$4:B$4333&lt;=$I$2)*'销售（收入）'!H$4:H$4333)</f>
        <v>0</v>
      </c>
      <c r="K20" s="16">
        <f>SUMPRODUCT(('销售（收入）'!C$4:C$4333=B20)*('销售（收入）'!B$4:B$4333&gt;=$G$2)*('销售（收入）'!B$4:B$4333&lt;=$I$2)*'销售（收入）'!J$4:J$4333)</f>
        <v>0</v>
      </c>
      <c r="L20" s="18">
        <f t="shared" si="4"/>
        <v>0</v>
      </c>
      <c r="M20" s="23" t="str">
        <f t="shared" si="5"/>
        <v>0</v>
      </c>
    </row>
    <row r="21" s="3" customFormat="1" ht="16.5" customHeight="1" spans="2:13">
      <c r="B21" s="16"/>
      <c r="C21" s="16" t="str">
        <f t="shared" si="0"/>
        <v>-</v>
      </c>
      <c r="D21" s="16" t="str">
        <f t="shared" si="1"/>
        <v>-</v>
      </c>
      <c r="E21" s="16" t="str">
        <f t="shared" si="2"/>
        <v>-</v>
      </c>
      <c r="F21" s="17" t="str">
        <f t="shared" si="3"/>
        <v>-</v>
      </c>
      <c r="G21" s="18">
        <f>SUMPRODUCT(('采购（支出）'!C$4:C$4321=B21)*('采购（支出）'!B$4:B$4321&lt;$G$2)*'采购（支出）'!H$4:H$4321)-SUMPRODUCT(('销售（收入）'!C$4:C$4333=B21)*('销售（收入）'!B$4:B$4333&lt;$G$2)*'销售（收入）'!H$4:H$4333)</f>
        <v>0</v>
      </c>
      <c r="H21" s="16">
        <f>SUMPRODUCT(('采购（支出）'!C$4:C$4321=B21)*('采购（支出）'!B$4:B$4321&gt;=$G$2)*('采购（支出）'!B$4:B$4321&lt;=$I$2)*'采购（支出）'!H$4:H$4321)</f>
        <v>0</v>
      </c>
      <c r="I21" s="16">
        <f>SUMPRODUCT(('采购（支出）'!C$4:C$4321=B21)*('采购（支出）'!B$4:B$4321&gt;=$G$2)*('采购（支出）'!B$4:B$4321&lt;=$I$2)*'采购（支出）'!J$4:J$4321)</f>
        <v>0</v>
      </c>
      <c r="J21" s="16">
        <f>SUMPRODUCT(('销售（收入）'!C$4:C$4333=B21)*('销售（收入）'!B$4:B$4333&gt;=$G$2)*('销售（收入）'!B$4:B$4333&lt;=$I$2)*'销售（收入）'!H$4:H$4333)</f>
        <v>0</v>
      </c>
      <c r="K21" s="16">
        <f>SUMPRODUCT(('销售（收入）'!C$4:C$4333=B21)*('销售（收入）'!B$4:B$4333&gt;=$G$2)*('销售（收入）'!B$4:B$4333&lt;=$I$2)*'销售（收入）'!J$4:J$4333)</f>
        <v>0</v>
      </c>
      <c r="L21" s="18">
        <f t="shared" si="4"/>
        <v>0</v>
      </c>
      <c r="M21" s="23" t="str">
        <f t="shared" si="5"/>
        <v>0</v>
      </c>
    </row>
    <row r="22" s="3" customFormat="1" ht="16.5" customHeight="1" spans="2:13">
      <c r="B22" s="16"/>
      <c r="C22" s="16" t="str">
        <f t="shared" si="0"/>
        <v>-</v>
      </c>
      <c r="D22" s="16" t="str">
        <f t="shared" si="1"/>
        <v>-</v>
      </c>
      <c r="E22" s="16" t="str">
        <f t="shared" si="2"/>
        <v>-</v>
      </c>
      <c r="F22" s="17" t="str">
        <f t="shared" si="3"/>
        <v>-</v>
      </c>
      <c r="G22" s="18">
        <f>SUMPRODUCT(('采购（支出）'!C$4:C$4321=B22)*('采购（支出）'!B$4:B$4321&lt;$G$2)*'采购（支出）'!H$4:H$4321)-SUMPRODUCT(('销售（收入）'!C$4:C$4333=B22)*('销售（收入）'!B$4:B$4333&lt;$G$2)*'销售（收入）'!H$4:H$4333)</f>
        <v>0</v>
      </c>
      <c r="H22" s="16">
        <f>SUMPRODUCT(('采购（支出）'!C$4:C$4321=B22)*('采购（支出）'!B$4:B$4321&gt;=$G$2)*('采购（支出）'!B$4:B$4321&lt;=$I$2)*'采购（支出）'!H$4:H$4321)</f>
        <v>0</v>
      </c>
      <c r="I22" s="16">
        <f>SUMPRODUCT(('采购（支出）'!C$4:C$4321=B22)*('采购（支出）'!B$4:B$4321&gt;=$G$2)*('采购（支出）'!B$4:B$4321&lt;=$I$2)*'采购（支出）'!J$4:J$4321)</f>
        <v>0</v>
      </c>
      <c r="J22" s="16">
        <f>SUMPRODUCT(('销售（收入）'!C$4:C$4333=B22)*('销售（收入）'!B$4:B$4333&gt;=$G$2)*('销售（收入）'!B$4:B$4333&lt;=$I$2)*'销售（收入）'!H$4:H$4333)</f>
        <v>0</v>
      </c>
      <c r="K22" s="16">
        <f>SUMPRODUCT(('销售（收入）'!C$4:C$4333=B22)*('销售（收入）'!B$4:B$4333&gt;=$G$2)*('销售（收入）'!B$4:B$4333&lt;=$I$2)*'销售（收入）'!J$4:J$4333)</f>
        <v>0</v>
      </c>
      <c r="L22" s="18">
        <f t="shared" si="4"/>
        <v>0</v>
      </c>
      <c r="M22" s="23" t="str">
        <f t="shared" si="5"/>
        <v>0</v>
      </c>
    </row>
    <row r="23" s="3" customFormat="1" ht="16.5" customHeight="1" spans="2:13">
      <c r="B23" s="16"/>
      <c r="C23" s="16" t="str">
        <f t="shared" si="0"/>
        <v>-</v>
      </c>
      <c r="D23" s="16" t="str">
        <f t="shared" si="1"/>
        <v>-</v>
      </c>
      <c r="E23" s="16" t="str">
        <f t="shared" si="2"/>
        <v>-</v>
      </c>
      <c r="F23" s="17" t="str">
        <f t="shared" si="3"/>
        <v>-</v>
      </c>
      <c r="G23" s="18">
        <f>SUMPRODUCT(('采购（支出）'!C$4:C$4321=B23)*('采购（支出）'!B$4:B$4321&lt;$G$2)*'采购（支出）'!H$4:H$4321)-SUMPRODUCT(('销售（收入）'!C$4:C$4333=B23)*('销售（收入）'!B$4:B$4333&lt;$G$2)*'销售（收入）'!H$4:H$4333)</f>
        <v>0</v>
      </c>
      <c r="H23" s="16">
        <f>SUMPRODUCT(('采购（支出）'!C$4:C$4321=B23)*('采购（支出）'!B$4:B$4321&gt;=$G$2)*('采购（支出）'!B$4:B$4321&lt;=$I$2)*'采购（支出）'!H$4:H$4321)</f>
        <v>0</v>
      </c>
      <c r="I23" s="16">
        <f>SUMPRODUCT(('采购（支出）'!C$4:C$4321=B23)*('采购（支出）'!B$4:B$4321&gt;=$G$2)*('采购（支出）'!B$4:B$4321&lt;=$I$2)*'采购（支出）'!J$4:J$4321)</f>
        <v>0</v>
      </c>
      <c r="J23" s="16">
        <f>SUMPRODUCT(('销售（收入）'!C$4:C$4333=B23)*('销售（收入）'!B$4:B$4333&gt;=$G$2)*('销售（收入）'!B$4:B$4333&lt;=$I$2)*'销售（收入）'!H$4:H$4333)</f>
        <v>0</v>
      </c>
      <c r="K23" s="16">
        <f>SUMPRODUCT(('销售（收入）'!C$4:C$4333=B23)*('销售（收入）'!B$4:B$4333&gt;=$G$2)*('销售（收入）'!B$4:B$4333&lt;=$I$2)*'销售（收入）'!J$4:J$4333)</f>
        <v>0</v>
      </c>
      <c r="L23" s="18">
        <f t="shared" si="4"/>
        <v>0</v>
      </c>
      <c r="M23" s="23" t="str">
        <f t="shared" si="5"/>
        <v>0</v>
      </c>
    </row>
    <row r="24" spans="3:3">
      <c r="C24" s="19"/>
    </row>
    <row r="25" spans="3:3">
      <c r="C25" s="19"/>
    </row>
    <row r="26" spans="3:3">
      <c r="C26" s="19"/>
    </row>
    <row r="27" spans="3:3">
      <c r="C27" s="19"/>
    </row>
    <row r="28" spans="3:3">
      <c r="C28" s="19"/>
    </row>
    <row r="29" spans="3:3">
      <c r="C29" s="19"/>
    </row>
  </sheetData>
  <mergeCells count="2">
    <mergeCell ref="B1:M1"/>
    <mergeCell ref="B2:E2"/>
  </mergeCells>
  <pageMargins left="0.75" right="0.75" top="1" bottom="1" header="0.5" footer="0.5"/>
  <pageSetup paperSize="9" orientation="portrait"/>
  <headerFooter alignWithMargins="0" scaleWithDoc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封面</vt:lpstr>
      <vt:lpstr>基本资料</vt:lpstr>
      <vt:lpstr>采购（支出）</vt:lpstr>
      <vt:lpstr>销售（收入）</vt:lpstr>
      <vt:lpstr>库存表利润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办公资源网</dc:creator>
  <dc:description>办公资源网：https://www.bangongziyuan.com/</dc:description>
  <dcterms:created xsi:type="dcterms:W3CDTF">1996-12-17T01:32:00Z</dcterms:created>
  <dcterms:modified xsi:type="dcterms:W3CDTF">2020-05-15T02:57:22Z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KSORubyTemplateID">
    <vt:lpwstr>14</vt:lpwstr>
  </property>
</Properties>
</file>